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R28" i="2" l="1"/>
  <c r="O28" i="2"/>
  <c r="N28" i="2"/>
  <c r="M28" i="2"/>
  <c r="L28" i="2"/>
  <c r="Q28" i="2"/>
  <c r="P28" i="2"/>
  <c r="Z28" i="15" l="1"/>
  <c r="Y28" i="15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U12" i="15" l="1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S20" i="15" s="1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W23" i="15" l="1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F28" i="4"/>
  <c r="J28" i="5"/>
  <c r="I28" i="2"/>
  <c r="D28" i="3"/>
  <c r="H28" i="4"/>
  <c r="I28" i="5"/>
  <c r="H28" i="2"/>
  <c r="I28" i="3"/>
  <c r="G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<sst xmlns="http://schemas.openxmlformats.org/spreadsheetml/2006/main" count="676" uniqueCount="122">
  <si>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</si>
  <si>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</si>
  <si>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</si>
  <si>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</si>
  <si>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</si>
  <si>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</si>
  <si>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</si>
  <si>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</si>
  <si>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</si>
  <si>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</si>
  <si>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</si>
  <si>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</si>
  <si>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</si>
  <si>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</si>
  <si>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</si>
  <si>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</si>
  <si>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</si>
  <si>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</si>
  <si>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</si>
  <si>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</si>
  <si>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</si>
  <si>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</si>
  <si>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</si>
  <si>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</si>
  <si>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</si>
  <si>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</si>
  <si>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</si>
  <si>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</si>
  <si>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</si>
  <si>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</si>
  <si>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</si>
  <si>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</si>
  <si>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</si>
  <si>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</si>
  <si>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</si>
  <si>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</si>
  <si>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</si>
  <si>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</si>
  <si>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</si>
  <si>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</si>
  <si>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</si>
  <si>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</si>
  <si>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</si>
  <si>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</si>
  <si>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</si>
  <si>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</si>
  <si>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</si>
  <si>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</si>
  <si>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</si>
  <si>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</si>
  <si>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</si>
  <si>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</si>
  <si>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</si>
  <si>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</si>
  <si>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</si>
  <si>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</si>
  <si>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</si>
  <si>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</si>
  <si>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</si>
  <si>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</si>
  <si>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</si>
  <si>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</si>
  <si>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</si>
  <si>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</si>
  <si>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</si>
  <si>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</si>
  <si>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</si>
  <si>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</si>
  <si>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</si>
  <si>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</si>
  <si>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</si>
  <si>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</si>
  <si>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</si>
  <si>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</si>
  <si>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</si>
  <si>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</si>
  <si>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</si>
  <si>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</si>
  <si>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</si>
  <si>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</si>
  <si>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</si>
  <si>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</si>
  <si>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</si>
  <si>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</si>
  <si>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</si>
  <si>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</si>
  <si>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</si>
  <si>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</si>
  <si>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</si>
  <si>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</si>
  <si>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</si>
  <si>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</si>
  <si>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</si>
  <si>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</si>
  <si>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</si>
  <si>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</si>
  <si>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</si>
  <si>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</si>
  <si>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</si>
  <si>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</si>
  <si>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</si>
  <si>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</si>
  <si>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</si>
  <si>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</si>
  <si>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</si>
  <si>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</si>
  <si>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</si>
  <si>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</si>
  <si>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</si>
  <si>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</si>
  <si>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</si>
  <si>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</si>
  <si>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4º Trimestre 2018</t>
  </si>
  <si>
    <t>4º Trimestre 2019</t>
  </si>
  <si>
    <t>4º Trimestre 2019/4º Trimestre 2018</t>
  </si>
  <si>
    <t>Evolución 
4º Trimestre 2019/4º Trimestre 2018</t>
  </si>
  <si>
    <t>4º Trimestre 2018
Con Imposición de medidas</t>
  </si>
  <si>
    <t>4º Trimestre 2018
Sin Imposicion de Medidas</t>
  </si>
  <si>
    <t>4º Trimestre 2019
Con Imposición de medidas</t>
  </si>
  <si>
    <t>4º Trimestre 2019
Sin Imposicion de Medidas</t>
  </si>
  <si>
    <t>Evolución
4º Trimestre 2019/4º Trimestre 2018
Con Imposición de medidas</t>
  </si>
  <si>
    <t>Evolución
4º Trimestre 2019/4º Trimestre 2018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</si>
</sst>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9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/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/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276226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291781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219075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790576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806131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9" t="s">
        <v>1</v>
      </c>
      <c r="C16" s="29"/>
      <c r="D16" s="29"/>
      <c r="E16" s="29"/>
      <c r="F16" s="29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29" t="s">
        <v>103</v>
      </c>
      <c r="C18" s="29"/>
      <c r="D18" s="29"/>
      <c r="E18" s="29"/>
      <c r="F18" s="1"/>
    </row>
    <row r="19" spans="2:12" ht="14.25" x14ac:dyDescent="0.2">
      <c r="B19" s="29" t="s">
        <v>104</v>
      </c>
      <c r="C19" s="29"/>
      <c r="D19" s="29"/>
      <c r="E19" s="29"/>
      <c r="F19" s="1"/>
    </row>
    <row r="20" spans="2:12" ht="14.25" x14ac:dyDescent="0.2">
      <c r="B20" s="29" t="s">
        <v>105</v>
      </c>
      <c r="C20" s="29"/>
      <c r="D20" s="29"/>
      <c r="E20" s="29"/>
      <c r="F20" s="1"/>
    </row>
    <row r="21" spans="2:12" ht="14.25" x14ac:dyDescent="0.2">
      <c r="B21" s="29" t="s">
        <v>106</v>
      </c>
      <c r="C21" s="29"/>
      <c r="D21" s="29"/>
      <c r="E21" s="29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29" t="s">
        <v>61</v>
      </c>
      <c r="C25" s="29"/>
      <c r="D25" s="29"/>
      <c r="E25" s="29"/>
      <c r="F25" s="29"/>
      <c r="G25" s="29"/>
      <c r="H25" s="29"/>
      <c r="I25" s="29"/>
    </row>
    <row r="26" spans="2:12" ht="14.25" x14ac:dyDescent="0.2">
      <c r="B26" s="29" t="s">
        <v>66</v>
      </c>
      <c r="C26" s="29"/>
      <c r="D26" s="29"/>
      <c r="E26" s="29"/>
      <c r="F26" s="29"/>
      <c r="G26" s="29"/>
      <c r="H26" s="29"/>
      <c r="I26" s="29"/>
    </row>
    <row r="27" spans="2:12" ht="14.25" x14ac:dyDescent="0.2">
      <c r="B27" s="29" t="s">
        <v>67</v>
      </c>
      <c r="C27" s="29"/>
      <c r="D27" s="29"/>
      <c r="E27" s="29"/>
      <c r="F27" s="29"/>
      <c r="G27" s="29"/>
      <c r="H27" s="29"/>
      <c r="I27" s="29"/>
    </row>
    <row r="28" spans="2:12" ht="14.25" x14ac:dyDescent="0.2">
      <c r="B28" s="29" t="s">
        <v>0</v>
      </c>
      <c r="C28" s="29"/>
      <c r="D28" s="29"/>
      <c r="E28" s="29"/>
      <c r="F28" s="29"/>
      <c r="G28" s="29"/>
      <c r="H28" s="29"/>
      <c r="I28" s="29"/>
    </row>
    <row r="29" spans="2:12" ht="14.25" x14ac:dyDescent="0.2">
      <c r="B29" s="29" t="s">
        <v>108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4.25" x14ac:dyDescent="0.2">
      <c r="B30" s="29" t="s">
        <v>110</v>
      </c>
      <c r="C30" s="29"/>
      <c r="D30" s="29"/>
      <c r="E30" s="29"/>
      <c r="F30" s="28"/>
      <c r="G30" s="28"/>
      <c r="H30" s="28"/>
      <c r="I30" s="28"/>
      <c r="J30" s="28"/>
      <c r="K30" s="28"/>
      <c r="L30" s="28"/>
    </row>
    <row r="31" spans="2:12" ht="14.25" x14ac:dyDescent="0.2">
      <c r="B31" s="29" t="s">
        <v>111</v>
      </c>
      <c r="C31" s="29"/>
      <c r="D31" s="29"/>
      <c r="E31" s="29"/>
      <c r="F31" s="28"/>
      <c r="G31" s="28"/>
      <c r="H31" s="28"/>
      <c r="I31" s="28"/>
      <c r="J31" s="28"/>
      <c r="K31" s="28"/>
      <c r="L31" s="28"/>
    </row>
    <row r="32" spans="2:12" ht="14.25" x14ac:dyDescent="0.2">
      <c r="B32" s="29" t="s">
        <v>91</v>
      </c>
      <c r="C32" s="29"/>
      <c r="D32" s="29"/>
      <c r="E32" s="29"/>
      <c r="F32" s="29"/>
      <c r="G32" s="29"/>
      <c r="H32" s="29"/>
      <c r="I32" s="29"/>
    </row>
    <row r="33" spans="2:9" ht="14.25" x14ac:dyDescent="0.2">
      <c r="B33" s="29" t="s">
        <v>92</v>
      </c>
      <c r="C33" s="29"/>
      <c r="D33" s="29"/>
      <c r="E33" s="29"/>
      <c r="F33" s="29"/>
      <c r="G33" s="29"/>
      <c r="H33" s="29"/>
      <c r="I33" s="29"/>
    </row>
    <row r="34" spans="2:9" ht="14.25" x14ac:dyDescent="0.2">
      <c r="B34" s="29" t="s">
        <v>102</v>
      </c>
      <c r="C34" s="29"/>
      <c r="D34" s="29"/>
      <c r="E34" s="29"/>
      <c r="F34" s="29"/>
      <c r="G34" s="29"/>
      <c r="H34" s="29"/>
      <c r="I34" s="29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/>
    <hyperlink ref="B19" location="'Evolución Renuncias'!A1" display="Renuncias"/>
    <hyperlink ref="B20" location="'Evolución Víctimas'!A1" display="Víctimas"/>
    <hyperlink ref="B21" location="'Total Órdenes y Medidas'!A1" display="Órdenes y Medidas"/>
    <hyperlink ref="B22" location="'Personas Enjuiciadas'!A1" display="Personas Enjuiciadas"/>
    <hyperlink ref="B32" location="Aud.Prov.!A1" display="Audiencia Provincial"/>
    <hyperlink ref="B24" location="Penal!A1" display="Juzgado de lo Penal"/>
    <hyperlink ref="B26" location="'Jdos Menores_Personas Enjuiciad'!A1" display="Juzgados de Menores/Procesos de Violencia de Género/Personas Enjuiciadas"/>
    <hyperlink ref="B28" location="Guardia!A1" display="Juzgado de Instrucción en funciones de Guardia"/>
    <hyperlink ref="B20:C20" location="'Evolución Víctimas'!A1" display="Víctimas"/>
    <hyperlink ref="B21:C21" location="'Evolución Órdenes y Medidas'!A1" display="Órdenes y Medidas"/>
    <hyperlink ref="B22:C22" location="'Personas Enjuiciadas'!A1" display="Personas Enjuiciadas"/>
    <hyperlink ref="B24:I24" location="'Jdos Penal_Personas Enjuiciadas'!A1" display="Juzgados de lo Penal/Procesos de Violencia de Género/Personas Enjuiciadas"/>
    <hyperlink ref="B25" location="'Jdos Penal_Sentencias'!A1" display="Juzgados de lo Penal/Procesos de Violencia de Género/Sentencias"/>
    <hyperlink ref="B27" location="'Jdos Menores_Personas Enjuiciad'!A1" display="Juzgados de Menores/Procesos de Violencia de Género/Personas Enjuiciadas"/>
    <hyperlink ref="B27:I27" location="'Jdos Menores_Sentencias'!A1" display="Juzgados de Menores/Procesos de Violencia de Género/Sentencias"/>
    <hyperlink ref="B28:I28" location="'Jdos Guardia_Asuntos'!A1" display="Juzgados de Instrucción en funciones de Guardia/Procesos de Violencia de Género"/>
    <hyperlink ref="B29" location="Guardia!A1" display="Juzgado de Instrucción en funciones de Guardia"/>
    <hyperlink ref="B29:I29" location="'Jdos Guardia_Órdenes Protección'!A1" display="Juzgados de Instrucción en funciones de Guardia/Procesos de Violencia de Género"/>
    <hyperlink ref="B32:I32" location="'Audiencias_Pers Enjuiciadas'!A1" display="Audiencia Provincial/Procesos de Violencia de Género/Total Personas Enjuiciadas"/>
    <hyperlink ref="B33:I33" location="'Audiencias_Pers Enjuic por Sexo'!A1" display="Audiencia Provincial/Procesos de Violencia de Género/Personas Enjuiciadas por Sexo"/>
    <hyperlink ref="B34:I34" location="Audiencias_Sentencias!A1" display="Audiencia Provincial/Procesos de Violencia de Género/Sentencias"/>
    <hyperlink ref="B30:E30" location="'Jdos Guardia_Asuntos'!A1" display="Juzgados de Guardia/Asuntos"/>
    <hyperlink ref="B31:F31" location="'Jdos Guardia_Órdenes Protección'!A1" display="Juzgados de Guardia/Órdenes de Protecció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0" t="s">
        <v>112</v>
      </c>
      <c r="D9" s="31"/>
      <c r="E9" s="31"/>
      <c r="F9" s="31"/>
      <c r="G9" s="30" t="s">
        <v>113</v>
      </c>
      <c r="H9" s="31"/>
      <c r="I9" s="31"/>
      <c r="J9" s="31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17</v>
      </c>
      <c r="D11" s="24">
        <v>14</v>
      </c>
      <c r="E11" s="24">
        <v>3</v>
      </c>
      <c r="F11" s="24">
        <v>12</v>
      </c>
      <c r="G11" s="12">
        <f>SUM(H11:I11)</f>
        <v>25</v>
      </c>
      <c r="H11" s="24">
        <v>22</v>
      </c>
      <c r="I11" s="24">
        <v>3</v>
      </c>
      <c r="J11" s="24">
        <v>19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4</v>
      </c>
      <c r="D12" s="24">
        <v>4</v>
      </c>
      <c r="E12" s="24">
        <v>0</v>
      </c>
      <c r="F12" s="24">
        <v>2</v>
      </c>
      <c r="G12" s="12">
        <f t="shared" ref="G12:G27" si="1">SUM(H12:I12)</f>
        <v>1</v>
      </c>
      <c r="H12" s="24">
        <v>1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1</v>
      </c>
      <c r="D13" s="24">
        <v>1</v>
      </c>
      <c r="E13" s="24">
        <v>0</v>
      </c>
      <c r="F13" s="24">
        <v>0</v>
      </c>
      <c r="G13" s="12">
        <f t="shared" si="1"/>
        <v>1</v>
      </c>
      <c r="H13" s="24">
        <v>1</v>
      </c>
      <c r="I13" s="24">
        <v>0</v>
      </c>
      <c r="J13" s="24">
        <v>0</v>
      </c>
    </row>
    <row r="14" spans="2:10" ht="20.100000000000001" customHeight="1" thickBot="1" x14ac:dyDescent="0.25">
      <c r="B14" s="6" t="s">
        <v>5</v>
      </c>
      <c r="C14" s="12">
        <f t="shared" si="0"/>
        <v>4</v>
      </c>
      <c r="D14" s="24">
        <v>4</v>
      </c>
      <c r="E14" s="24">
        <v>0</v>
      </c>
      <c r="F14" s="24">
        <v>4</v>
      </c>
      <c r="G14" s="12">
        <f t="shared" si="1"/>
        <v>4</v>
      </c>
      <c r="H14" s="24">
        <v>4</v>
      </c>
      <c r="I14" s="24">
        <v>0</v>
      </c>
      <c r="J14" s="24">
        <v>4</v>
      </c>
    </row>
    <row r="15" spans="2:10" ht="20.100000000000001" customHeight="1" thickBot="1" x14ac:dyDescent="0.25">
      <c r="B15" s="6" t="s">
        <v>6</v>
      </c>
      <c r="C15" s="12">
        <f t="shared" si="0"/>
        <v>5</v>
      </c>
      <c r="D15" s="24">
        <v>5</v>
      </c>
      <c r="E15" s="24">
        <v>0</v>
      </c>
      <c r="F15" s="24">
        <v>5</v>
      </c>
      <c r="G15" s="12">
        <f t="shared" si="1"/>
        <v>5</v>
      </c>
      <c r="H15" s="24">
        <v>5</v>
      </c>
      <c r="I15" s="24">
        <v>0</v>
      </c>
      <c r="J15" s="24">
        <v>5</v>
      </c>
    </row>
    <row r="16" spans="2:10" ht="20.100000000000001" customHeight="1" thickBot="1" x14ac:dyDescent="0.25">
      <c r="B16" s="6" t="s">
        <v>7</v>
      </c>
      <c r="C16" s="12">
        <f t="shared" si="0"/>
        <v>0</v>
      </c>
      <c r="D16" s="24">
        <v>0</v>
      </c>
      <c r="E16" s="24">
        <v>0</v>
      </c>
      <c r="F16" s="24">
        <v>0</v>
      </c>
      <c r="G16" s="12">
        <f t="shared" si="1"/>
        <v>0</v>
      </c>
      <c r="H16" s="24">
        <v>0</v>
      </c>
      <c r="I16" s="24">
        <v>0</v>
      </c>
      <c r="J16" s="24">
        <v>0</v>
      </c>
    </row>
    <row r="17" spans="2:10" ht="20.100000000000001" customHeight="1" thickBot="1" x14ac:dyDescent="0.25">
      <c r="B17" s="6" t="s">
        <v>8</v>
      </c>
      <c r="C17" s="12">
        <f t="shared" si="0"/>
        <v>1</v>
      </c>
      <c r="D17" s="24">
        <v>1</v>
      </c>
      <c r="E17" s="24">
        <v>0</v>
      </c>
      <c r="F17" s="24">
        <v>0</v>
      </c>
      <c r="G17" s="12">
        <f t="shared" si="1"/>
        <v>6</v>
      </c>
      <c r="H17" s="24">
        <v>6</v>
      </c>
      <c r="I17" s="24">
        <v>0</v>
      </c>
      <c r="J17" s="24">
        <v>4</v>
      </c>
    </row>
    <row r="18" spans="2:10" ht="20.100000000000001" customHeight="1" thickBot="1" x14ac:dyDescent="0.25">
      <c r="B18" s="6" t="s">
        <v>9</v>
      </c>
      <c r="C18" s="12">
        <f t="shared" si="0"/>
        <v>5</v>
      </c>
      <c r="D18" s="24">
        <v>4</v>
      </c>
      <c r="E18" s="24">
        <v>1</v>
      </c>
      <c r="F18" s="24">
        <v>3</v>
      </c>
      <c r="G18" s="12">
        <f t="shared" si="1"/>
        <v>1</v>
      </c>
      <c r="H18" s="24">
        <v>1</v>
      </c>
      <c r="I18" s="24">
        <v>0</v>
      </c>
      <c r="J18" s="24">
        <v>1</v>
      </c>
    </row>
    <row r="19" spans="2:10" ht="20.100000000000001" customHeight="1" thickBot="1" x14ac:dyDescent="0.25">
      <c r="B19" s="6" t="s">
        <v>10</v>
      </c>
      <c r="C19" s="12">
        <f t="shared" si="0"/>
        <v>5</v>
      </c>
      <c r="D19" s="24">
        <v>5</v>
      </c>
      <c r="E19" s="24">
        <v>0</v>
      </c>
      <c r="F19" s="24">
        <v>4</v>
      </c>
      <c r="G19" s="12">
        <f t="shared" si="1"/>
        <v>8</v>
      </c>
      <c r="H19" s="24">
        <v>6</v>
      </c>
      <c r="I19" s="24">
        <v>2</v>
      </c>
      <c r="J19" s="24">
        <v>4</v>
      </c>
    </row>
    <row r="20" spans="2:10" ht="20.100000000000001" customHeight="1" thickBot="1" x14ac:dyDescent="0.25">
      <c r="B20" s="6" t="s">
        <v>11</v>
      </c>
      <c r="C20" s="12">
        <f t="shared" si="0"/>
        <v>6</v>
      </c>
      <c r="D20" s="24">
        <v>6</v>
      </c>
      <c r="E20" s="24">
        <v>0</v>
      </c>
      <c r="F20" s="24">
        <v>5</v>
      </c>
      <c r="G20" s="12">
        <f t="shared" si="1"/>
        <v>12</v>
      </c>
      <c r="H20" s="24">
        <v>12</v>
      </c>
      <c r="I20" s="24">
        <v>0</v>
      </c>
      <c r="J20" s="24">
        <v>11</v>
      </c>
    </row>
    <row r="21" spans="2:10" ht="20.100000000000001" customHeight="1" thickBot="1" x14ac:dyDescent="0.25">
      <c r="B21" s="6" t="s">
        <v>12</v>
      </c>
      <c r="C21" s="12">
        <f t="shared" si="0"/>
        <v>4</v>
      </c>
      <c r="D21" s="24">
        <v>4</v>
      </c>
      <c r="E21" s="24">
        <v>0</v>
      </c>
      <c r="F21" s="24">
        <v>4</v>
      </c>
      <c r="G21" s="12">
        <f t="shared" si="1"/>
        <v>4</v>
      </c>
      <c r="H21" s="24">
        <v>3</v>
      </c>
      <c r="I21" s="24">
        <v>1</v>
      </c>
      <c r="J21" s="24">
        <v>1</v>
      </c>
    </row>
    <row r="22" spans="2:10" ht="20.100000000000001" customHeight="1" thickBot="1" x14ac:dyDescent="0.25">
      <c r="B22" s="6" t="s">
        <v>13</v>
      </c>
      <c r="C22" s="12">
        <f t="shared" si="0"/>
        <v>0</v>
      </c>
      <c r="D22" s="24">
        <v>0</v>
      </c>
      <c r="E22" s="24">
        <v>0</v>
      </c>
      <c r="F22" s="24">
        <v>0</v>
      </c>
      <c r="G22" s="12">
        <f t="shared" si="1"/>
        <v>3</v>
      </c>
      <c r="H22" s="24">
        <v>3</v>
      </c>
      <c r="I22" s="24">
        <v>0</v>
      </c>
      <c r="J22" s="24">
        <v>2</v>
      </c>
    </row>
    <row r="23" spans="2:10" ht="20.100000000000001" customHeight="1" thickBot="1" x14ac:dyDescent="0.25">
      <c r="B23" s="6" t="s">
        <v>14</v>
      </c>
      <c r="C23" s="12">
        <f t="shared" si="0"/>
        <v>7</v>
      </c>
      <c r="D23" s="24">
        <v>4</v>
      </c>
      <c r="E23" s="24">
        <v>3</v>
      </c>
      <c r="F23" s="24">
        <v>3</v>
      </c>
      <c r="G23" s="12">
        <f t="shared" si="1"/>
        <v>9</v>
      </c>
      <c r="H23" s="24">
        <v>7</v>
      </c>
      <c r="I23" s="24">
        <v>2</v>
      </c>
      <c r="J23" s="24">
        <v>7</v>
      </c>
    </row>
    <row r="24" spans="2:10" ht="20.100000000000001" customHeight="1" thickBot="1" x14ac:dyDescent="0.25">
      <c r="B24" s="6" t="s">
        <v>15</v>
      </c>
      <c r="C24" s="12">
        <f t="shared" si="0"/>
        <v>2</v>
      </c>
      <c r="D24" s="24">
        <v>2</v>
      </c>
      <c r="E24" s="24">
        <v>0</v>
      </c>
      <c r="F24" s="24">
        <v>2</v>
      </c>
      <c r="G24" s="12">
        <f t="shared" si="1"/>
        <v>4</v>
      </c>
      <c r="H24" s="24">
        <v>4</v>
      </c>
      <c r="I24" s="24">
        <v>0</v>
      </c>
      <c r="J24" s="24">
        <v>4</v>
      </c>
    </row>
    <row r="25" spans="2:10" ht="20.100000000000001" customHeight="1" thickBot="1" x14ac:dyDescent="0.25">
      <c r="B25" s="6" t="s">
        <v>16</v>
      </c>
      <c r="C25" s="12">
        <f t="shared" si="0"/>
        <v>0</v>
      </c>
      <c r="D25" s="24">
        <v>0</v>
      </c>
      <c r="E25" s="24">
        <v>0</v>
      </c>
      <c r="F25" s="24">
        <v>0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9</v>
      </c>
      <c r="D26" s="24">
        <v>8</v>
      </c>
      <c r="E26" s="24">
        <v>1</v>
      </c>
      <c r="F26" s="24">
        <v>8</v>
      </c>
      <c r="G26" s="12">
        <f t="shared" si="1"/>
        <v>5</v>
      </c>
      <c r="H26" s="24">
        <v>2</v>
      </c>
      <c r="I26" s="24">
        <v>3</v>
      </c>
      <c r="J26" s="24">
        <v>1</v>
      </c>
    </row>
    <row r="27" spans="2:10" ht="20.100000000000001" customHeight="1" thickBot="1" x14ac:dyDescent="0.25">
      <c r="B27" s="8" t="s">
        <v>18</v>
      </c>
      <c r="C27" s="12">
        <f t="shared" si="0"/>
        <v>3</v>
      </c>
      <c r="D27" s="24">
        <v>2</v>
      </c>
      <c r="E27" s="24">
        <v>1</v>
      </c>
      <c r="F27" s="24">
        <v>2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73</v>
      </c>
      <c r="D28" s="13">
        <f t="shared" ref="D28:J28" si="2">SUM(D11:D27)</f>
        <v>64</v>
      </c>
      <c r="E28" s="13">
        <f t="shared" si="2"/>
        <v>9</v>
      </c>
      <c r="F28" s="13">
        <f t="shared" si="2"/>
        <v>54</v>
      </c>
      <c r="G28" s="13">
        <f t="shared" si="2"/>
        <v>89</v>
      </c>
      <c r="H28" s="13">
        <f t="shared" si="2"/>
        <v>78</v>
      </c>
      <c r="I28" s="13">
        <f t="shared" si="2"/>
        <v>11</v>
      </c>
      <c r="J28" s="13">
        <f t="shared" si="2"/>
        <v>65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0" t="s">
        <v>115</v>
      </c>
      <c r="D32" s="31"/>
      <c r="E32" s="31"/>
      <c r="F32" s="31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0.47058823529411764</v>
      </c>
      <c r="D34" s="15">
        <f>IF(D11=0,"-",IF(H11=0,"-",(H11-D11)/D11))</f>
        <v>0.5714285714285714</v>
      </c>
      <c r="E34" s="15">
        <f>IF(E11=0,"-",IF(I11=0,"-",(I11-E11)/E11))</f>
        <v>0</v>
      </c>
      <c r="F34" s="15">
        <f>IF(F11=0,"-",IF(J11=0,"-",(J11-F11)/F11))</f>
        <v>0.58333333333333337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-0.75</v>
      </c>
      <c r="D35" s="15">
        <f t="shared" si="3"/>
        <v>-0.75</v>
      </c>
      <c r="E35" s="15" t="str">
        <f t="shared" si="3"/>
        <v>-</v>
      </c>
      <c r="F35" s="15">
        <f t="shared" si="3"/>
        <v>-0.5</v>
      </c>
    </row>
    <row r="36" spans="2:6" ht="20.100000000000001" customHeight="1" thickBot="1" x14ac:dyDescent="0.25">
      <c r="B36" s="6" t="s">
        <v>4</v>
      </c>
      <c r="C36" s="15">
        <f t="shared" si="3"/>
        <v>0</v>
      </c>
      <c r="D36" s="15">
        <f t="shared" si="3"/>
        <v>0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>
        <f t="shared" si="3"/>
        <v>0</v>
      </c>
      <c r="D37" s="15">
        <f t="shared" si="3"/>
        <v>0</v>
      </c>
      <c r="E37" s="15" t="str">
        <f t="shared" si="3"/>
        <v>-</v>
      </c>
      <c r="F37" s="15">
        <f t="shared" si="3"/>
        <v>0</v>
      </c>
    </row>
    <row r="38" spans="2:6" ht="20.100000000000001" customHeight="1" thickBot="1" x14ac:dyDescent="0.25">
      <c r="B38" s="6" t="s">
        <v>6</v>
      </c>
      <c r="C38" s="15">
        <f t="shared" si="3"/>
        <v>0</v>
      </c>
      <c r="D38" s="15">
        <f t="shared" si="3"/>
        <v>0</v>
      </c>
      <c r="E38" s="15" t="str">
        <f t="shared" si="3"/>
        <v>-</v>
      </c>
      <c r="F38" s="15">
        <f t="shared" si="3"/>
        <v>0</v>
      </c>
    </row>
    <row r="39" spans="2:6" ht="20.100000000000001" customHeight="1" thickBot="1" x14ac:dyDescent="0.25">
      <c r="B39" s="6" t="s">
        <v>7</v>
      </c>
      <c r="C39" s="15" t="str">
        <f t="shared" si="3"/>
        <v>-</v>
      </c>
      <c r="D39" s="15" t="str">
        <f t="shared" si="3"/>
        <v>-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>
        <f t="shared" si="3"/>
        <v>5</v>
      </c>
      <c r="D40" s="15">
        <f t="shared" si="3"/>
        <v>5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-0.8</v>
      </c>
      <c r="D41" s="15">
        <f t="shared" si="3"/>
        <v>-0.75</v>
      </c>
      <c r="E41" s="15" t="str">
        <f t="shared" si="3"/>
        <v>-</v>
      </c>
      <c r="F41" s="15">
        <f t="shared" si="3"/>
        <v>-0.66666666666666663</v>
      </c>
    </row>
    <row r="42" spans="2:6" ht="20.100000000000001" customHeight="1" thickBot="1" x14ac:dyDescent="0.25">
      <c r="B42" s="6" t="s">
        <v>10</v>
      </c>
      <c r="C42" s="15">
        <f t="shared" si="3"/>
        <v>0.6</v>
      </c>
      <c r="D42" s="15">
        <f t="shared" si="3"/>
        <v>0.2</v>
      </c>
      <c r="E42" s="15" t="str">
        <f t="shared" si="3"/>
        <v>-</v>
      </c>
      <c r="F42" s="15">
        <f t="shared" si="3"/>
        <v>0</v>
      </c>
    </row>
    <row r="43" spans="2:6" ht="20.100000000000001" customHeight="1" thickBot="1" x14ac:dyDescent="0.25">
      <c r="B43" s="6" t="s">
        <v>11</v>
      </c>
      <c r="C43" s="15">
        <f t="shared" si="3"/>
        <v>1</v>
      </c>
      <c r="D43" s="15">
        <f t="shared" si="3"/>
        <v>1</v>
      </c>
      <c r="E43" s="15" t="str">
        <f t="shared" si="3"/>
        <v>-</v>
      </c>
      <c r="F43" s="15">
        <f t="shared" si="3"/>
        <v>1.2</v>
      </c>
    </row>
    <row r="44" spans="2:6" ht="20.100000000000001" customHeight="1" thickBot="1" x14ac:dyDescent="0.25">
      <c r="B44" s="6" t="s">
        <v>12</v>
      </c>
      <c r="C44" s="15">
        <f t="shared" si="3"/>
        <v>0</v>
      </c>
      <c r="D44" s="15">
        <f t="shared" si="3"/>
        <v>-0.25</v>
      </c>
      <c r="E44" s="15" t="str">
        <f t="shared" si="3"/>
        <v>-</v>
      </c>
      <c r="F44" s="15">
        <f t="shared" si="3"/>
        <v>-0.75</v>
      </c>
    </row>
    <row r="45" spans="2:6" ht="20.100000000000001" customHeight="1" thickBot="1" x14ac:dyDescent="0.25">
      <c r="B45" s="6" t="s">
        <v>13</v>
      </c>
      <c r="C45" s="15" t="str">
        <f t="shared" si="3"/>
        <v>-</v>
      </c>
      <c r="D45" s="15" t="str">
        <f t="shared" si="3"/>
        <v>-</v>
      </c>
      <c r="E45" s="15" t="str">
        <f t="shared" si="3"/>
        <v>-</v>
      </c>
      <c r="F45" s="15" t="str">
        <f t="shared" si="3"/>
        <v>-</v>
      </c>
    </row>
    <row r="46" spans="2:6" ht="20.100000000000001" customHeight="1" thickBot="1" x14ac:dyDescent="0.25">
      <c r="B46" s="6" t="s">
        <v>14</v>
      </c>
      <c r="C46" s="15">
        <f t="shared" si="3"/>
        <v>0.2857142857142857</v>
      </c>
      <c r="D46" s="15">
        <f t="shared" si="3"/>
        <v>0.75</v>
      </c>
      <c r="E46" s="15">
        <f t="shared" si="3"/>
        <v>-0.33333333333333331</v>
      </c>
      <c r="F46" s="15">
        <f t="shared" si="3"/>
        <v>1.3333333333333333</v>
      </c>
    </row>
    <row r="47" spans="2:6" ht="20.100000000000001" customHeight="1" thickBot="1" x14ac:dyDescent="0.25">
      <c r="B47" s="6" t="s">
        <v>15</v>
      </c>
      <c r="C47" s="15">
        <f t="shared" si="3"/>
        <v>1</v>
      </c>
      <c r="D47" s="15">
        <f t="shared" si="3"/>
        <v>1</v>
      </c>
      <c r="E47" s="15" t="str">
        <f t="shared" si="3"/>
        <v>-</v>
      </c>
      <c r="F47" s="15">
        <f t="shared" si="3"/>
        <v>1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>
        <f t="shared" si="3"/>
        <v>-0.44444444444444442</v>
      </c>
      <c r="D49" s="15">
        <f t="shared" si="3"/>
        <v>-0.75</v>
      </c>
      <c r="E49" s="15">
        <f t="shared" si="3"/>
        <v>2</v>
      </c>
      <c r="F49" s="15">
        <f t="shared" si="3"/>
        <v>-0.875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0.21917808219178081</v>
      </c>
      <c r="D51" s="16">
        <f t="shared" si="4"/>
        <v>0.21875</v>
      </c>
      <c r="E51" s="16">
        <f t="shared" si="4"/>
        <v>0.22222222222222221</v>
      </c>
      <c r="F51" s="16">
        <f t="shared" si="4"/>
        <v>0.20370370370370369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0" t="s">
        <v>112</v>
      </c>
      <c r="D13" s="31"/>
      <c r="E13" s="31"/>
      <c r="F13" s="31"/>
      <c r="G13" s="31"/>
      <c r="H13" s="31"/>
      <c r="I13" s="31" t="s">
        <v>113</v>
      </c>
      <c r="J13" s="31"/>
      <c r="K13" s="31"/>
      <c r="L13" s="31"/>
      <c r="M13" s="31"/>
      <c r="N13" s="31"/>
      <c r="O13" s="31" t="s">
        <v>115</v>
      </c>
      <c r="P13" s="31"/>
      <c r="Q13" s="31"/>
      <c r="R13" s="31"/>
      <c r="S13" s="31"/>
      <c r="T13" s="31"/>
    </row>
    <row r="14" spans="2:20" ht="44.25" customHeight="1" thickBot="1" x14ac:dyDescent="0.25">
      <c r="C14" s="32" t="s">
        <v>80</v>
      </c>
      <c r="D14" s="43" t="s">
        <v>76</v>
      </c>
      <c r="E14" s="45"/>
      <c r="F14" s="32" t="s">
        <v>77</v>
      </c>
      <c r="G14" s="32" t="s">
        <v>78</v>
      </c>
      <c r="H14" s="32" t="s">
        <v>79</v>
      </c>
      <c r="I14" s="36" t="s">
        <v>80</v>
      </c>
      <c r="J14" s="43" t="s">
        <v>76</v>
      </c>
      <c r="K14" s="45"/>
      <c r="L14" s="32" t="s">
        <v>77</v>
      </c>
      <c r="M14" s="32" t="s">
        <v>78</v>
      </c>
      <c r="N14" s="32" t="s">
        <v>79</v>
      </c>
      <c r="O14" s="36" t="s">
        <v>80</v>
      </c>
      <c r="P14" s="43" t="s">
        <v>76</v>
      </c>
      <c r="Q14" s="45"/>
      <c r="R14" s="32" t="s">
        <v>77</v>
      </c>
      <c r="S14" s="32" t="s">
        <v>78</v>
      </c>
      <c r="T14" s="32" t="s">
        <v>79</v>
      </c>
    </row>
    <row r="15" spans="2:20" ht="44.25" customHeight="1" thickBot="1" x14ac:dyDescent="0.25">
      <c r="C15" s="46"/>
      <c r="D15" s="11" t="s">
        <v>81</v>
      </c>
      <c r="E15" s="11" t="s">
        <v>82</v>
      </c>
      <c r="F15" s="46"/>
      <c r="G15" s="46"/>
      <c r="H15" s="46"/>
      <c r="I15" s="53"/>
      <c r="J15" s="11" t="s">
        <v>81</v>
      </c>
      <c r="K15" s="11" t="s">
        <v>82</v>
      </c>
      <c r="L15" s="46"/>
      <c r="M15" s="46"/>
      <c r="N15" s="46"/>
      <c r="O15" s="53"/>
      <c r="P15" s="11" t="s">
        <v>81</v>
      </c>
      <c r="Q15" s="11" t="s">
        <v>82</v>
      </c>
      <c r="R15" s="46"/>
      <c r="S15" s="46"/>
      <c r="T15" s="46"/>
    </row>
    <row r="16" spans="2:20" ht="20.100000000000001" customHeight="1" thickBot="1" x14ac:dyDescent="0.25">
      <c r="B16" s="5" t="s">
        <v>2</v>
      </c>
      <c r="C16" s="12">
        <v>629</v>
      </c>
      <c r="D16" s="12">
        <v>191</v>
      </c>
      <c r="E16" s="12">
        <v>133</v>
      </c>
      <c r="F16" s="12">
        <v>305</v>
      </c>
      <c r="G16" s="12">
        <v>628</v>
      </c>
      <c r="H16" s="12">
        <v>1</v>
      </c>
      <c r="I16" s="12">
        <v>665</v>
      </c>
      <c r="J16" s="12">
        <v>274</v>
      </c>
      <c r="K16" s="12">
        <v>117</v>
      </c>
      <c r="L16" s="12">
        <v>274</v>
      </c>
      <c r="M16" s="12">
        <v>663</v>
      </c>
      <c r="N16" s="12">
        <v>2</v>
      </c>
      <c r="O16" s="15">
        <f t="shared" ref="O16:T31" si="0">IF(C16=0,"-",(I16-C16)/C16)</f>
        <v>5.7233704292527825E-2</v>
      </c>
      <c r="P16" s="15">
        <f t="shared" si="0"/>
        <v>0.43455497382198954</v>
      </c>
      <c r="Q16" s="15">
        <f t="shared" si="0"/>
        <v>-0.12030075187969924</v>
      </c>
      <c r="R16" s="15">
        <f t="shared" si="0"/>
        <v>-0.10163934426229508</v>
      </c>
      <c r="S16" s="15">
        <f t="shared" si="0"/>
        <v>5.5732484076433123E-2</v>
      </c>
      <c r="T16" s="15">
        <f t="shared" si="0"/>
        <v>1</v>
      </c>
    </row>
    <row r="17" spans="2:20" ht="20.100000000000001" customHeight="1" thickBot="1" x14ac:dyDescent="0.25">
      <c r="B17" s="6" t="s">
        <v>3</v>
      </c>
      <c r="C17" s="12">
        <v>176</v>
      </c>
      <c r="D17" s="12">
        <v>42</v>
      </c>
      <c r="E17" s="12">
        <v>6</v>
      </c>
      <c r="F17" s="12">
        <v>128</v>
      </c>
      <c r="G17" s="12">
        <v>176</v>
      </c>
      <c r="H17" s="12">
        <v>0</v>
      </c>
      <c r="I17" s="12">
        <v>184</v>
      </c>
      <c r="J17" s="12">
        <v>28</v>
      </c>
      <c r="K17" s="12">
        <v>14</v>
      </c>
      <c r="L17" s="12">
        <v>142</v>
      </c>
      <c r="M17" s="12">
        <v>183</v>
      </c>
      <c r="N17" s="12">
        <v>1</v>
      </c>
      <c r="O17" s="15">
        <f t="shared" si="0"/>
        <v>4.5454545454545456E-2</v>
      </c>
      <c r="P17" s="15">
        <f t="shared" si="0"/>
        <v>-0.33333333333333331</v>
      </c>
      <c r="Q17" s="15">
        <f t="shared" si="0"/>
        <v>1.3333333333333333</v>
      </c>
      <c r="R17" s="15">
        <f t="shared" si="0"/>
        <v>0.109375</v>
      </c>
      <c r="S17" s="15">
        <f t="shared" si="0"/>
        <v>3.9772727272727272E-2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80</v>
      </c>
      <c r="D18" s="12">
        <v>40</v>
      </c>
      <c r="E18" s="12">
        <v>1</v>
      </c>
      <c r="F18" s="12">
        <v>39</v>
      </c>
      <c r="G18" s="12">
        <v>80</v>
      </c>
      <c r="H18" s="12">
        <v>0</v>
      </c>
      <c r="I18" s="12">
        <v>107</v>
      </c>
      <c r="J18" s="12">
        <v>56</v>
      </c>
      <c r="K18" s="12">
        <v>12</v>
      </c>
      <c r="L18" s="12">
        <v>39</v>
      </c>
      <c r="M18" s="12">
        <v>107</v>
      </c>
      <c r="N18" s="12">
        <v>0</v>
      </c>
      <c r="O18" s="15">
        <f t="shared" si="0"/>
        <v>0.33750000000000002</v>
      </c>
      <c r="P18" s="15">
        <f t="shared" si="0"/>
        <v>0.4</v>
      </c>
      <c r="Q18" s="15">
        <f t="shared" si="0"/>
        <v>11</v>
      </c>
      <c r="R18" s="15">
        <f t="shared" si="0"/>
        <v>0</v>
      </c>
      <c r="S18" s="15">
        <f t="shared" si="0"/>
        <v>0.33750000000000002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465</v>
      </c>
      <c r="D19" s="12">
        <v>131</v>
      </c>
      <c r="E19" s="12">
        <v>30</v>
      </c>
      <c r="F19" s="12">
        <v>304</v>
      </c>
      <c r="G19" s="12">
        <v>464</v>
      </c>
      <c r="H19" s="12">
        <v>1</v>
      </c>
      <c r="I19" s="12">
        <v>447</v>
      </c>
      <c r="J19" s="12">
        <v>146</v>
      </c>
      <c r="K19" s="12">
        <v>27</v>
      </c>
      <c r="L19" s="12">
        <v>274</v>
      </c>
      <c r="M19" s="12">
        <v>447</v>
      </c>
      <c r="N19" s="12">
        <v>0</v>
      </c>
      <c r="O19" s="15">
        <f t="shared" si="0"/>
        <v>-3.870967741935484E-2</v>
      </c>
      <c r="P19" s="15">
        <f t="shared" si="0"/>
        <v>0.11450381679389313</v>
      </c>
      <c r="Q19" s="15">
        <f t="shared" si="0"/>
        <v>-0.1</v>
      </c>
      <c r="R19" s="15">
        <f t="shared" si="0"/>
        <v>-9.8684210526315791E-2</v>
      </c>
      <c r="S19" s="15">
        <f t="shared" si="0"/>
        <v>-3.6637931034482756E-2</v>
      </c>
      <c r="T19" s="15">
        <f t="shared" si="0"/>
        <v>-1</v>
      </c>
    </row>
    <row r="20" spans="2:20" ht="20.100000000000001" customHeight="1" thickBot="1" x14ac:dyDescent="0.25">
      <c r="B20" s="6" t="s">
        <v>6</v>
      </c>
      <c r="C20" s="12">
        <v>220</v>
      </c>
      <c r="D20" s="12">
        <v>118</v>
      </c>
      <c r="E20" s="12">
        <v>28</v>
      </c>
      <c r="F20" s="12">
        <v>74</v>
      </c>
      <c r="G20" s="12">
        <v>220</v>
      </c>
      <c r="H20" s="12">
        <v>0</v>
      </c>
      <c r="I20" s="12">
        <v>239</v>
      </c>
      <c r="J20" s="12">
        <v>94</v>
      </c>
      <c r="K20" s="12">
        <v>26</v>
      </c>
      <c r="L20" s="12">
        <v>119</v>
      </c>
      <c r="M20" s="12">
        <v>239</v>
      </c>
      <c r="N20" s="12">
        <v>0</v>
      </c>
      <c r="O20" s="15">
        <f t="shared" si="0"/>
        <v>8.6363636363636365E-2</v>
      </c>
      <c r="P20" s="15">
        <f t="shared" si="0"/>
        <v>-0.20338983050847459</v>
      </c>
      <c r="Q20" s="15">
        <f t="shared" si="0"/>
        <v>-7.1428571428571425E-2</v>
      </c>
      <c r="R20" s="15">
        <f t="shared" si="0"/>
        <v>0.60810810810810811</v>
      </c>
      <c r="S20" s="15">
        <f t="shared" si="0"/>
        <v>8.6363636363636365E-2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43</v>
      </c>
      <c r="D21" s="12">
        <v>24</v>
      </c>
      <c r="E21" s="12">
        <v>6</v>
      </c>
      <c r="F21" s="12">
        <v>13</v>
      </c>
      <c r="G21" s="12">
        <v>43</v>
      </c>
      <c r="H21" s="12">
        <v>0</v>
      </c>
      <c r="I21" s="12">
        <v>31</v>
      </c>
      <c r="J21" s="12">
        <v>18</v>
      </c>
      <c r="K21" s="12">
        <v>2</v>
      </c>
      <c r="L21" s="12">
        <v>11</v>
      </c>
      <c r="M21" s="12">
        <v>30</v>
      </c>
      <c r="N21" s="12">
        <v>1</v>
      </c>
      <c r="O21" s="15">
        <f t="shared" si="0"/>
        <v>-0.27906976744186046</v>
      </c>
      <c r="P21" s="15">
        <f t="shared" si="0"/>
        <v>-0.25</v>
      </c>
      <c r="Q21" s="15">
        <f t="shared" si="0"/>
        <v>-0.66666666666666663</v>
      </c>
      <c r="R21" s="15">
        <f t="shared" si="0"/>
        <v>-0.15384615384615385</v>
      </c>
      <c r="S21" s="15">
        <f t="shared" si="0"/>
        <v>-0.30232558139534882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176</v>
      </c>
      <c r="D22" s="12">
        <v>62</v>
      </c>
      <c r="E22" s="12">
        <v>29</v>
      </c>
      <c r="F22" s="12">
        <v>85</v>
      </c>
      <c r="G22" s="12">
        <v>174</v>
      </c>
      <c r="H22" s="12">
        <v>2</v>
      </c>
      <c r="I22" s="12">
        <v>175</v>
      </c>
      <c r="J22" s="12">
        <v>69</v>
      </c>
      <c r="K22" s="12">
        <v>31</v>
      </c>
      <c r="L22" s="12">
        <v>75</v>
      </c>
      <c r="M22" s="12">
        <v>174</v>
      </c>
      <c r="N22" s="12">
        <v>1</v>
      </c>
      <c r="O22" s="15">
        <f t="shared" si="0"/>
        <v>-5.681818181818182E-3</v>
      </c>
      <c r="P22" s="15">
        <f t="shared" si="0"/>
        <v>0.11290322580645161</v>
      </c>
      <c r="Q22" s="15">
        <f t="shared" si="0"/>
        <v>6.8965517241379309E-2</v>
      </c>
      <c r="R22" s="15">
        <f t="shared" si="0"/>
        <v>-0.11764705882352941</v>
      </c>
      <c r="S22" s="15">
        <f t="shared" si="0"/>
        <v>0</v>
      </c>
      <c r="T22" s="15">
        <f t="shared" si="0"/>
        <v>-0.5</v>
      </c>
    </row>
    <row r="23" spans="2:20" ht="20.100000000000001" customHeight="1" thickBot="1" x14ac:dyDescent="0.25">
      <c r="B23" s="6" t="s">
        <v>9</v>
      </c>
      <c r="C23" s="12">
        <v>82</v>
      </c>
      <c r="D23" s="12">
        <v>52</v>
      </c>
      <c r="E23" s="12">
        <v>9</v>
      </c>
      <c r="F23" s="12">
        <v>21</v>
      </c>
      <c r="G23" s="12">
        <v>80</v>
      </c>
      <c r="H23" s="12">
        <v>1</v>
      </c>
      <c r="I23" s="12">
        <v>94</v>
      </c>
      <c r="J23" s="12">
        <v>62</v>
      </c>
      <c r="K23" s="12">
        <v>6</v>
      </c>
      <c r="L23" s="12">
        <v>26</v>
      </c>
      <c r="M23" s="12">
        <v>94</v>
      </c>
      <c r="N23" s="12">
        <v>0</v>
      </c>
      <c r="O23" s="15">
        <f t="shared" si="0"/>
        <v>0.14634146341463414</v>
      </c>
      <c r="P23" s="15">
        <f t="shared" si="0"/>
        <v>0.19230769230769232</v>
      </c>
      <c r="Q23" s="15">
        <f t="shared" si="0"/>
        <v>-0.33333333333333331</v>
      </c>
      <c r="R23" s="15">
        <f t="shared" si="0"/>
        <v>0.23809523809523808</v>
      </c>
      <c r="S23" s="15">
        <f t="shared" si="0"/>
        <v>0.17499999999999999</v>
      </c>
      <c r="T23" s="15">
        <f t="shared" si="0"/>
        <v>-1</v>
      </c>
    </row>
    <row r="24" spans="2:20" ht="20.100000000000001" customHeight="1" thickBot="1" x14ac:dyDescent="0.25">
      <c r="B24" s="6" t="s">
        <v>10</v>
      </c>
      <c r="C24" s="12">
        <v>364</v>
      </c>
      <c r="D24" s="12">
        <v>251</v>
      </c>
      <c r="E24" s="12">
        <v>18</v>
      </c>
      <c r="F24" s="12">
        <v>95</v>
      </c>
      <c r="G24" s="12">
        <v>364</v>
      </c>
      <c r="H24" s="12">
        <v>0</v>
      </c>
      <c r="I24" s="12">
        <v>439</v>
      </c>
      <c r="J24" s="12">
        <v>278</v>
      </c>
      <c r="K24" s="12">
        <v>16</v>
      </c>
      <c r="L24" s="12">
        <v>145</v>
      </c>
      <c r="M24" s="12">
        <v>439</v>
      </c>
      <c r="N24" s="12">
        <v>0</v>
      </c>
      <c r="O24" s="15">
        <f t="shared" si="0"/>
        <v>0.20604395604395603</v>
      </c>
      <c r="P24" s="15">
        <f t="shared" si="0"/>
        <v>0.10756972111553785</v>
      </c>
      <c r="Q24" s="15">
        <f t="shared" si="0"/>
        <v>-0.1111111111111111</v>
      </c>
      <c r="R24" s="15">
        <f t="shared" si="0"/>
        <v>0.52631578947368418</v>
      </c>
      <c r="S24" s="15">
        <f t="shared" si="0"/>
        <v>0.20604395604395603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380</v>
      </c>
      <c r="D25" s="12">
        <v>163</v>
      </c>
      <c r="E25" s="12">
        <v>81</v>
      </c>
      <c r="F25" s="12">
        <v>136</v>
      </c>
      <c r="G25" s="12">
        <v>377</v>
      </c>
      <c r="H25" s="12">
        <v>3</v>
      </c>
      <c r="I25" s="12">
        <v>445</v>
      </c>
      <c r="J25" s="12">
        <v>185</v>
      </c>
      <c r="K25" s="12">
        <v>106</v>
      </c>
      <c r="L25" s="12">
        <v>154</v>
      </c>
      <c r="M25" s="12">
        <v>447</v>
      </c>
      <c r="N25" s="12">
        <v>0</v>
      </c>
      <c r="O25" s="15">
        <f t="shared" si="0"/>
        <v>0.17105263157894737</v>
      </c>
      <c r="P25" s="15">
        <f t="shared" si="0"/>
        <v>0.13496932515337423</v>
      </c>
      <c r="Q25" s="15">
        <f t="shared" si="0"/>
        <v>0.30864197530864196</v>
      </c>
      <c r="R25" s="15">
        <f t="shared" si="0"/>
        <v>0.13235294117647059</v>
      </c>
      <c r="S25" s="15">
        <f t="shared" si="0"/>
        <v>0.1856763925729443</v>
      </c>
      <c r="T25" s="15">
        <f t="shared" si="0"/>
        <v>-1</v>
      </c>
    </row>
    <row r="26" spans="2:20" ht="20.100000000000001" customHeight="1" thickBot="1" x14ac:dyDescent="0.25">
      <c r="B26" s="6" t="s">
        <v>12</v>
      </c>
      <c r="C26" s="12">
        <v>65</v>
      </c>
      <c r="D26" s="12">
        <v>38</v>
      </c>
      <c r="E26" s="12">
        <v>17</v>
      </c>
      <c r="F26" s="12">
        <v>10</v>
      </c>
      <c r="G26" s="12">
        <v>65</v>
      </c>
      <c r="H26" s="12">
        <v>0</v>
      </c>
      <c r="I26" s="12">
        <v>61</v>
      </c>
      <c r="J26" s="12">
        <v>41</v>
      </c>
      <c r="K26" s="12">
        <v>7</v>
      </c>
      <c r="L26" s="12">
        <v>13</v>
      </c>
      <c r="M26" s="12">
        <v>61</v>
      </c>
      <c r="N26" s="12">
        <v>0</v>
      </c>
      <c r="O26" s="15">
        <f t="shared" si="0"/>
        <v>-6.1538461538461542E-2</v>
      </c>
      <c r="P26" s="15">
        <f t="shared" si="0"/>
        <v>7.8947368421052627E-2</v>
      </c>
      <c r="Q26" s="15">
        <f t="shared" si="0"/>
        <v>-0.58823529411764708</v>
      </c>
      <c r="R26" s="15">
        <f t="shared" si="0"/>
        <v>0.3</v>
      </c>
      <c r="S26" s="15">
        <f t="shared" si="0"/>
        <v>-6.1538461538461542E-2</v>
      </c>
      <c r="T26" s="15" t="str">
        <f t="shared" si="0"/>
        <v>-</v>
      </c>
    </row>
    <row r="27" spans="2:20" ht="20.100000000000001" customHeight="1" thickBot="1" x14ac:dyDescent="0.25">
      <c r="B27" s="6" t="s">
        <v>13</v>
      </c>
      <c r="C27" s="12">
        <v>264</v>
      </c>
      <c r="D27" s="12">
        <v>97</v>
      </c>
      <c r="E27" s="12">
        <v>40</v>
      </c>
      <c r="F27" s="12">
        <v>127</v>
      </c>
      <c r="G27" s="12">
        <v>264</v>
      </c>
      <c r="H27" s="12">
        <v>0</v>
      </c>
      <c r="I27" s="12">
        <v>236</v>
      </c>
      <c r="J27" s="12">
        <v>113</v>
      </c>
      <c r="K27" s="12">
        <v>26</v>
      </c>
      <c r="L27" s="12">
        <v>97</v>
      </c>
      <c r="M27" s="12">
        <v>236</v>
      </c>
      <c r="N27" s="12">
        <v>0</v>
      </c>
      <c r="O27" s="15">
        <f t="shared" si="0"/>
        <v>-0.10606060606060606</v>
      </c>
      <c r="P27" s="15">
        <f t="shared" si="0"/>
        <v>0.16494845360824742</v>
      </c>
      <c r="Q27" s="15">
        <f t="shared" si="0"/>
        <v>-0.35</v>
      </c>
      <c r="R27" s="15">
        <f t="shared" si="0"/>
        <v>-0.23622047244094488</v>
      </c>
      <c r="S27" s="15">
        <f t="shared" si="0"/>
        <v>-0.10606060606060606</v>
      </c>
      <c r="T27" s="15" t="str">
        <f t="shared" si="0"/>
        <v>-</v>
      </c>
    </row>
    <row r="28" spans="2:20" ht="20.100000000000001" customHeight="1" thickBot="1" x14ac:dyDescent="0.25">
      <c r="B28" s="6" t="s">
        <v>14</v>
      </c>
      <c r="C28" s="12">
        <v>328</v>
      </c>
      <c r="D28" s="12">
        <v>147</v>
      </c>
      <c r="E28" s="12">
        <v>65</v>
      </c>
      <c r="F28" s="12">
        <v>116</v>
      </c>
      <c r="G28" s="12">
        <v>328</v>
      </c>
      <c r="H28" s="12">
        <v>0</v>
      </c>
      <c r="I28" s="12">
        <v>298</v>
      </c>
      <c r="J28" s="12">
        <v>171</v>
      </c>
      <c r="K28" s="12">
        <v>28</v>
      </c>
      <c r="L28" s="12">
        <v>99</v>
      </c>
      <c r="M28" s="12">
        <v>298</v>
      </c>
      <c r="N28" s="12">
        <v>0</v>
      </c>
      <c r="O28" s="15">
        <f t="shared" si="0"/>
        <v>-9.1463414634146339E-2</v>
      </c>
      <c r="P28" s="15">
        <f t="shared" si="0"/>
        <v>0.16326530612244897</v>
      </c>
      <c r="Q28" s="15">
        <f t="shared" si="0"/>
        <v>-0.56923076923076921</v>
      </c>
      <c r="R28" s="15">
        <f t="shared" si="0"/>
        <v>-0.14655172413793102</v>
      </c>
      <c r="S28" s="15">
        <f t="shared" si="0"/>
        <v>-9.1463414634146339E-2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114</v>
      </c>
      <c r="D29" s="12">
        <v>77</v>
      </c>
      <c r="E29" s="12">
        <v>7</v>
      </c>
      <c r="F29" s="12">
        <v>30</v>
      </c>
      <c r="G29" s="12">
        <v>114</v>
      </c>
      <c r="H29" s="12">
        <v>0</v>
      </c>
      <c r="I29" s="12">
        <v>158</v>
      </c>
      <c r="J29" s="12">
        <v>101</v>
      </c>
      <c r="K29" s="12">
        <v>23</v>
      </c>
      <c r="L29" s="12">
        <v>34</v>
      </c>
      <c r="M29" s="12">
        <v>158</v>
      </c>
      <c r="N29" s="12">
        <v>0</v>
      </c>
      <c r="O29" s="15">
        <f t="shared" si="0"/>
        <v>0.38596491228070173</v>
      </c>
      <c r="P29" s="15">
        <f t="shared" si="0"/>
        <v>0.31168831168831168</v>
      </c>
      <c r="Q29" s="15">
        <f t="shared" si="0"/>
        <v>2.2857142857142856</v>
      </c>
      <c r="R29" s="15">
        <f t="shared" si="0"/>
        <v>0.13333333333333333</v>
      </c>
      <c r="S29" s="15">
        <f t="shared" si="0"/>
        <v>0.38596491228070173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100</v>
      </c>
      <c r="D30" s="12">
        <v>19</v>
      </c>
      <c r="E30" s="12">
        <v>24</v>
      </c>
      <c r="F30" s="12">
        <v>57</v>
      </c>
      <c r="G30" s="12">
        <v>100</v>
      </c>
      <c r="H30" s="12">
        <v>0</v>
      </c>
      <c r="I30" s="12">
        <v>60</v>
      </c>
      <c r="J30" s="12">
        <v>17</v>
      </c>
      <c r="K30" s="12">
        <v>3</v>
      </c>
      <c r="L30" s="12">
        <v>40</v>
      </c>
      <c r="M30" s="12">
        <v>60</v>
      </c>
      <c r="N30" s="12">
        <v>0</v>
      </c>
      <c r="O30" s="15">
        <f t="shared" si="0"/>
        <v>-0.4</v>
      </c>
      <c r="P30" s="15">
        <f t="shared" si="0"/>
        <v>-0.10526315789473684</v>
      </c>
      <c r="Q30" s="15">
        <f t="shared" si="0"/>
        <v>-0.875</v>
      </c>
      <c r="R30" s="15">
        <f t="shared" si="0"/>
        <v>-0.2982456140350877</v>
      </c>
      <c r="S30" s="15">
        <f t="shared" si="0"/>
        <v>-0.4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229</v>
      </c>
      <c r="D31" s="12">
        <v>106</v>
      </c>
      <c r="E31" s="12">
        <v>7</v>
      </c>
      <c r="F31" s="12">
        <v>116</v>
      </c>
      <c r="G31" s="12">
        <v>229</v>
      </c>
      <c r="H31" s="12">
        <v>0</v>
      </c>
      <c r="I31" s="12">
        <v>243</v>
      </c>
      <c r="J31" s="12">
        <v>99</v>
      </c>
      <c r="K31" s="12">
        <v>1</v>
      </c>
      <c r="L31" s="12">
        <v>143</v>
      </c>
      <c r="M31" s="12">
        <v>243</v>
      </c>
      <c r="N31" s="12">
        <v>0</v>
      </c>
      <c r="O31" s="15">
        <f t="shared" si="0"/>
        <v>6.1135371179039298E-2</v>
      </c>
      <c r="P31" s="15">
        <f t="shared" si="0"/>
        <v>-6.6037735849056603E-2</v>
      </c>
      <c r="Q31" s="15">
        <f t="shared" si="0"/>
        <v>-0.8571428571428571</v>
      </c>
      <c r="R31" s="15">
        <f t="shared" si="0"/>
        <v>0.23275862068965517</v>
      </c>
      <c r="S31" s="15">
        <f t="shared" si="0"/>
        <v>6.1135371179039298E-2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33</v>
      </c>
      <c r="D32" s="12">
        <v>11</v>
      </c>
      <c r="E32" s="12">
        <v>7</v>
      </c>
      <c r="F32" s="12">
        <v>15</v>
      </c>
      <c r="G32" s="12">
        <v>33</v>
      </c>
      <c r="H32" s="12">
        <v>0</v>
      </c>
      <c r="I32" s="12">
        <v>43</v>
      </c>
      <c r="J32" s="12">
        <v>10</v>
      </c>
      <c r="K32" s="12">
        <v>6</v>
      </c>
      <c r="L32" s="12">
        <v>27</v>
      </c>
      <c r="M32" s="12">
        <v>43</v>
      </c>
      <c r="N32" s="12">
        <v>0</v>
      </c>
      <c r="O32" s="15">
        <f t="shared" ref="O32:T33" si="1">IF(C32=0,"-",(I32-C32)/C32)</f>
        <v>0.30303030303030304</v>
      </c>
      <c r="P32" s="15">
        <f t="shared" si="1"/>
        <v>-9.0909090909090912E-2</v>
      </c>
      <c r="Q32" s="15">
        <f t="shared" si="1"/>
        <v>-0.14285714285714285</v>
      </c>
      <c r="R32" s="15">
        <f t="shared" si="1"/>
        <v>0.8</v>
      </c>
      <c r="S32" s="15">
        <f t="shared" si="1"/>
        <v>0.30303030303030304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3748</v>
      </c>
      <c r="D33" s="13">
        <f t="shared" ref="D33:N33" si="2">SUM(D16:D32)</f>
        <v>1569</v>
      </c>
      <c r="E33" s="13">
        <f t="shared" si="2"/>
        <v>508</v>
      </c>
      <c r="F33" s="13">
        <f t="shared" si="2"/>
        <v>1671</v>
      </c>
      <c r="G33" s="13">
        <f t="shared" si="2"/>
        <v>3739</v>
      </c>
      <c r="H33" s="13">
        <f t="shared" si="2"/>
        <v>8</v>
      </c>
      <c r="I33" s="13">
        <f t="shared" si="2"/>
        <v>3925</v>
      </c>
      <c r="J33" s="13">
        <f t="shared" si="2"/>
        <v>1762</v>
      </c>
      <c r="K33" s="13">
        <f t="shared" si="2"/>
        <v>451</v>
      </c>
      <c r="L33" s="13">
        <f t="shared" si="2"/>
        <v>1712</v>
      </c>
      <c r="M33" s="13">
        <f t="shared" si="2"/>
        <v>3922</v>
      </c>
      <c r="N33" s="13">
        <f t="shared" si="2"/>
        <v>5</v>
      </c>
      <c r="O33" s="16">
        <f t="shared" si="1"/>
        <v>4.7225186766275344E-2</v>
      </c>
      <c r="P33" s="16">
        <f t="shared" si="1"/>
        <v>0.12300828553218611</v>
      </c>
      <c r="Q33" s="16">
        <f t="shared" si="1"/>
        <v>-0.11220472440944881</v>
      </c>
      <c r="R33" s="16">
        <f t="shared" si="1"/>
        <v>2.4536205864751647E-2</v>
      </c>
      <c r="S33" s="16">
        <f t="shared" si="1"/>
        <v>4.8943567798876708E-2</v>
      </c>
      <c r="T33" s="16">
        <f t="shared" si="1"/>
        <v>-0.375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topLeftCell="A13"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0" t="s">
        <v>112</v>
      </c>
      <c r="D14" s="31"/>
      <c r="E14" s="31"/>
      <c r="F14" s="30" t="s">
        <v>113</v>
      </c>
      <c r="G14" s="31"/>
      <c r="H14" s="31"/>
      <c r="I14" s="30" t="s">
        <v>115</v>
      </c>
      <c r="J14" s="31"/>
      <c r="K14" s="31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191</v>
      </c>
      <c r="D16" s="12">
        <v>165</v>
      </c>
      <c r="E16" s="12">
        <v>26</v>
      </c>
      <c r="F16" s="12">
        <v>274</v>
      </c>
      <c r="G16" s="12">
        <v>227</v>
      </c>
      <c r="H16" s="12">
        <v>47</v>
      </c>
      <c r="I16" s="15">
        <f>IF(C16=0,"-",(F16-C16)/C16)</f>
        <v>0.43455497382198954</v>
      </c>
      <c r="J16" s="15">
        <f>IF(D16=0,"-",(G16-D16)/D16)</f>
        <v>0.37575757575757573</v>
      </c>
      <c r="K16" s="15">
        <f>IF(E16=0,"-",(H16-E16)/E16)</f>
        <v>0.80769230769230771</v>
      </c>
    </row>
    <row r="17" spans="2:11" ht="20.100000000000001" customHeight="1" thickBot="1" x14ac:dyDescent="0.25">
      <c r="B17" s="6" t="s">
        <v>3</v>
      </c>
      <c r="C17" s="12">
        <v>42</v>
      </c>
      <c r="D17" s="12">
        <v>33</v>
      </c>
      <c r="E17" s="12">
        <v>9</v>
      </c>
      <c r="F17" s="12">
        <v>28</v>
      </c>
      <c r="G17" s="12">
        <v>19</v>
      </c>
      <c r="H17" s="12">
        <v>9</v>
      </c>
      <c r="I17" s="15">
        <f t="shared" ref="I17:K33" si="0">IF(C17=0,"-",(F17-C17)/C17)</f>
        <v>-0.33333333333333331</v>
      </c>
      <c r="J17" s="15">
        <f t="shared" si="0"/>
        <v>-0.42424242424242425</v>
      </c>
      <c r="K17" s="15">
        <f t="shared" si="0"/>
        <v>0</v>
      </c>
    </row>
    <row r="18" spans="2:11" ht="20.100000000000001" customHeight="1" thickBot="1" x14ac:dyDescent="0.25">
      <c r="B18" s="6" t="s">
        <v>4</v>
      </c>
      <c r="C18" s="12">
        <v>40</v>
      </c>
      <c r="D18" s="12">
        <v>26</v>
      </c>
      <c r="E18" s="12">
        <v>14</v>
      </c>
      <c r="F18" s="12">
        <v>56</v>
      </c>
      <c r="G18" s="12">
        <v>44</v>
      </c>
      <c r="H18" s="12">
        <v>12</v>
      </c>
      <c r="I18" s="15">
        <f t="shared" si="0"/>
        <v>0.4</v>
      </c>
      <c r="J18" s="15">
        <f t="shared" si="0"/>
        <v>0.69230769230769229</v>
      </c>
      <c r="K18" s="15">
        <f t="shared" si="0"/>
        <v>-0.14285714285714285</v>
      </c>
    </row>
    <row r="19" spans="2:11" ht="20.100000000000001" customHeight="1" thickBot="1" x14ac:dyDescent="0.25">
      <c r="B19" s="6" t="s">
        <v>5</v>
      </c>
      <c r="C19" s="12">
        <v>131</v>
      </c>
      <c r="D19" s="12">
        <v>105</v>
      </c>
      <c r="E19" s="12">
        <v>26</v>
      </c>
      <c r="F19" s="12">
        <v>146</v>
      </c>
      <c r="G19" s="12">
        <v>123</v>
      </c>
      <c r="H19" s="12">
        <v>23</v>
      </c>
      <c r="I19" s="15">
        <f t="shared" si="0"/>
        <v>0.11450381679389313</v>
      </c>
      <c r="J19" s="15">
        <f t="shared" si="0"/>
        <v>0.17142857142857143</v>
      </c>
      <c r="K19" s="15">
        <f t="shared" si="0"/>
        <v>-0.11538461538461539</v>
      </c>
    </row>
    <row r="20" spans="2:11" ht="20.100000000000001" customHeight="1" thickBot="1" x14ac:dyDescent="0.25">
      <c r="B20" s="6" t="s">
        <v>6</v>
      </c>
      <c r="C20" s="12">
        <v>118</v>
      </c>
      <c r="D20" s="12">
        <v>98</v>
      </c>
      <c r="E20" s="12">
        <v>20</v>
      </c>
      <c r="F20" s="12">
        <v>94</v>
      </c>
      <c r="G20" s="12">
        <v>86</v>
      </c>
      <c r="H20" s="12">
        <v>8</v>
      </c>
      <c r="I20" s="15">
        <f t="shared" si="0"/>
        <v>-0.20338983050847459</v>
      </c>
      <c r="J20" s="15">
        <f t="shared" si="0"/>
        <v>-0.12244897959183673</v>
      </c>
      <c r="K20" s="15">
        <f t="shared" si="0"/>
        <v>-0.6</v>
      </c>
    </row>
    <row r="21" spans="2:11" ht="20.100000000000001" customHeight="1" thickBot="1" x14ac:dyDescent="0.25">
      <c r="B21" s="6" t="s">
        <v>7</v>
      </c>
      <c r="C21" s="12">
        <v>24</v>
      </c>
      <c r="D21" s="12">
        <v>19</v>
      </c>
      <c r="E21" s="12">
        <v>5</v>
      </c>
      <c r="F21" s="12">
        <v>18</v>
      </c>
      <c r="G21" s="12">
        <v>16</v>
      </c>
      <c r="H21" s="12">
        <v>2</v>
      </c>
      <c r="I21" s="15">
        <f t="shared" si="0"/>
        <v>-0.25</v>
      </c>
      <c r="J21" s="15">
        <f t="shared" si="0"/>
        <v>-0.15789473684210525</v>
      </c>
      <c r="K21" s="15">
        <f t="shared" si="0"/>
        <v>-0.6</v>
      </c>
    </row>
    <row r="22" spans="2:11" ht="20.100000000000001" customHeight="1" thickBot="1" x14ac:dyDescent="0.25">
      <c r="B22" s="6" t="s">
        <v>8</v>
      </c>
      <c r="C22" s="12">
        <v>62</v>
      </c>
      <c r="D22" s="12">
        <v>53</v>
      </c>
      <c r="E22" s="12">
        <v>9</v>
      </c>
      <c r="F22" s="12">
        <v>69</v>
      </c>
      <c r="G22" s="12">
        <v>47</v>
      </c>
      <c r="H22" s="12">
        <v>22</v>
      </c>
      <c r="I22" s="15">
        <f t="shared" si="0"/>
        <v>0.11290322580645161</v>
      </c>
      <c r="J22" s="15">
        <f t="shared" si="0"/>
        <v>-0.11320754716981132</v>
      </c>
      <c r="K22" s="15">
        <f t="shared" si="0"/>
        <v>1.4444444444444444</v>
      </c>
    </row>
    <row r="23" spans="2:11" ht="20.100000000000001" customHeight="1" thickBot="1" x14ac:dyDescent="0.25">
      <c r="B23" s="6" t="s">
        <v>9</v>
      </c>
      <c r="C23" s="12">
        <v>52</v>
      </c>
      <c r="D23" s="12">
        <v>49</v>
      </c>
      <c r="E23" s="12">
        <v>3</v>
      </c>
      <c r="F23" s="12">
        <v>62</v>
      </c>
      <c r="G23" s="12">
        <v>48</v>
      </c>
      <c r="H23" s="12">
        <v>14</v>
      </c>
      <c r="I23" s="15">
        <f t="shared" si="0"/>
        <v>0.19230769230769232</v>
      </c>
      <c r="J23" s="15">
        <f t="shared" si="0"/>
        <v>-2.0408163265306121E-2</v>
      </c>
      <c r="K23" s="15">
        <f t="shared" si="0"/>
        <v>3.6666666666666665</v>
      </c>
    </row>
    <row r="24" spans="2:11" ht="20.100000000000001" customHeight="1" thickBot="1" x14ac:dyDescent="0.25">
      <c r="B24" s="6" t="s">
        <v>10</v>
      </c>
      <c r="C24" s="12">
        <v>251</v>
      </c>
      <c r="D24" s="12">
        <v>153</v>
      </c>
      <c r="E24" s="12">
        <v>98</v>
      </c>
      <c r="F24" s="12">
        <v>280</v>
      </c>
      <c r="G24" s="12">
        <v>171</v>
      </c>
      <c r="H24" s="12">
        <v>109</v>
      </c>
      <c r="I24" s="15">
        <f t="shared" si="0"/>
        <v>0.11553784860557768</v>
      </c>
      <c r="J24" s="15">
        <f t="shared" si="0"/>
        <v>0.11764705882352941</v>
      </c>
      <c r="K24" s="15">
        <f t="shared" si="0"/>
        <v>0.11224489795918367</v>
      </c>
    </row>
    <row r="25" spans="2:11" ht="20.100000000000001" customHeight="1" thickBot="1" x14ac:dyDescent="0.25">
      <c r="B25" s="6" t="s">
        <v>11</v>
      </c>
      <c r="C25" s="12">
        <v>163</v>
      </c>
      <c r="D25" s="12">
        <v>146</v>
      </c>
      <c r="E25" s="12">
        <v>17</v>
      </c>
      <c r="F25" s="12">
        <v>185</v>
      </c>
      <c r="G25" s="12">
        <v>157</v>
      </c>
      <c r="H25" s="12">
        <v>28</v>
      </c>
      <c r="I25" s="15">
        <f t="shared" si="0"/>
        <v>0.13496932515337423</v>
      </c>
      <c r="J25" s="15">
        <f t="shared" si="0"/>
        <v>7.5342465753424653E-2</v>
      </c>
      <c r="K25" s="15">
        <f t="shared" si="0"/>
        <v>0.6470588235294118</v>
      </c>
    </row>
    <row r="26" spans="2:11" ht="20.100000000000001" customHeight="1" thickBot="1" x14ac:dyDescent="0.25">
      <c r="B26" s="6" t="s">
        <v>12</v>
      </c>
      <c r="C26" s="12">
        <v>38</v>
      </c>
      <c r="D26" s="12">
        <v>34</v>
      </c>
      <c r="E26" s="12">
        <v>4</v>
      </c>
      <c r="F26" s="12">
        <v>41</v>
      </c>
      <c r="G26" s="12">
        <v>35</v>
      </c>
      <c r="H26" s="12">
        <v>6</v>
      </c>
      <c r="I26" s="15">
        <f t="shared" si="0"/>
        <v>7.8947368421052627E-2</v>
      </c>
      <c r="J26" s="15">
        <f t="shared" si="0"/>
        <v>2.9411764705882353E-2</v>
      </c>
      <c r="K26" s="15">
        <f t="shared" si="0"/>
        <v>0.5</v>
      </c>
    </row>
    <row r="27" spans="2:11" ht="20.100000000000001" customHeight="1" thickBot="1" x14ac:dyDescent="0.25">
      <c r="B27" s="6" t="s">
        <v>13</v>
      </c>
      <c r="C27" s="12">
        <v>97</v>
      </c>
      <c r="D27" s="12">
        <v>63</v>
      </c>
      <c r="E27" s="12">
        <v>34</v>
      </c>
      <c r="F27" s="12">
        <v>113</v>
      </c>
      <c r="G27" s="12">
        <v>76</v>
      </c>
      <c r="H27" s="12">
        <v>37</v>
      </c>
      <c r="I27" s="15">
        <f t="shared" si="0"/>
        <v>0.16494845360824742</v>
      </c>
      <c r="J27" s="15">
        <f t="shared" si="0"/>
        <v>0.20634920634920634</v>
      </c>
      <c r="K27" s="15">
        <f t="shared" si="0"/>
        <v>8.8235294117647065E-2</v>
      </c>
    </row>
    <row r="28" spans="2:11" ht="20.100000000000001" customHeight="1" thickBot="1" x14ac:dyDescent="0.25">
      <c r="B28" s="6" t="s">
        <v>14</v>
      </c>
      <c r="C28" s="12">
        <v>147</v>
      </c>
      <c r="D28" s="12">
        <v>100</v>
      </c>
      <c r="E28" s="12">
        <v>47</v>
      </c>
      <c r="F28" s="12">
        <v>171</v>
      </c>
      <c r="G28" s="12">
        <v>103</v>
      </c>
      <c r="H28" s="12">
        <v>68</v>
      </c>
      <c r="I28" s="15">
        <f t="shared" si="0"/>
        <v>0.16326530612244897</v>
      </c>
      <c r="J28" s="15">
        <f t="shared" si="0"/>
        <v>0.03</v>
      </c>
      <c r="K28" s="15">
        <f t="shared" si="0"/>
        <v>0.44680851063829785</v>
      </c>
    </row>
    <row r="29" spans="2:11" ht="20.100000000000001" customHeight="1" thickBot="1" x14ac:dyDescent="0.25">
      <c r="B29" s="6" t="s">
        <v>15</v>
      </c>
      <c r="C29" s="12">
        <v>77</v>
      </c>
      <c r="D29" s="12">
        <v>67</v>
      </c>
      <c r="E29" s="12">
        <v>10</v>
      </c>
      <c r="F29" s="12">
        <v>101</v>
      </c>
      <c r="G29" s="12">
        <v>93</v>
      </c>
      <c r="H29" s="12">
        <v>8</v>
      </c>
      <c r="I29" s="15">
        <f t="shared" si="0"/>
        <v>0.31168831168831168</v>
      </c>
      <c r="J29" s="15">
        <f t="shared" si="0"/>
        <v>0.38805970149253732</v>
      </c>
      <c r="K29" s="15">
        <f t="shared" si="0"/>
        <v>-0.2</v>
      </c>
    </row>
    <row r="30" spans="2:11" ht="20.100000000000001" customHeight="1" thickBot="1" x14ac:dyDescent="0.25">
      <c r="B30" s="6" t="s">
        <v>16</v>
      </c>
      <c r="C30" s="12">
        <v>19</v>
      </c>
      <c r="D30" s="12">
        <v>14</v>
      </c>
      <c r="E30" s="12">
        <v>5</v>
      </c>
      <c r="F30" s="12">
        <v>17</v>
      </c>
      <c r="G30" s="12">
        <v>13</v>
      </c>
      <c r="H30" s="12">
        <v>4</v>
      </c>
      <c r="I30" s="15">
        <f t="shared" si="0"/>
        <v>-0.10526315789473684</v>
      </c>
      <c r="J30" s="15">
        <f t="shared" si="0"/>
        <v>-7.1428571428571425E-2</v>
      </c>
      <c r="K30" s="15">
        <f t="shared" si="0"/>
        <v>-0.2</v>
      </c>
    </row>
    <row r="31" spans="2:11" ht="20.100000000000001" customHeight="1" thickBot="1" x14ac:dyDescent="0.25">
      <c r="B31" s="7" t="s">
        <v>17</v>
      </c>
      <c r="C31" s="12">
        <v>106</v>
      </c>
      <c r="D31" s="12">
        <v>79</v>
      </c>
      <c r="E31" s="12">
        <v>27</v>
      </c>
      <c r="F31" s="12">
        <v>99</v>
      </c>
      <c r="G31" s="12">
        <v>69</v>
      </c>
      <c r="H31" s="12">
        <v>30</v>
      </c>
      <c r="I31" s="15">
        <f t="shared" si="0"/>
        <v>-6.6037735849056603E-2</v>
      </c>
      <c r="J31" s="15">
        <f t="shared" si="0"/>
        <v>-0.12658227848101267</v>
      </c>
      <c r="K31" s="15">
        <f t="shared" si="0"/>
        <v>0.1111111111111111</v>
      </c>
    </row>
    <row r="32" spans="2:11" ht="20.100000000000001" customHeight="1" thickBot="1" x14ac:dyDescent="0.25">
      <c r="B32" s="8" t="s">
        <v>18</v>
      </c>
      <c r="C32" s="12">
        <v>11</v>
      </c>
      <c r="D32" s="12">
        <v>10</v>
      </c>
      <c r="E32" s="12">
        <v>1</v>
      </c>
      <c r="F32" s="12">
        <v>10</v>
      </c>
      <c r="G32" s="12">
        <v>8</v>
      </c>
      <c r="H32" s="12">
        <v>2</v>
      </c>
      <c r="I32" s="15">
        <f t="shared" si="0"/>
        <v>-9.0909090909090912E-2</v>
      </c>
      <c r="J32" s="15">
        <f t="shared" si="0"/>
        <v>-0.2</v>
      </c>
      <c r="K32" s="15">
        <f t="shared" si="0"/>
        <v>1</v>
      </c>
    </row>
    <row r="33" spans="2:11" ht="20.100000000000001" customHeight="1" thickBot="1" x14ac:dyDescent="0.25">
      <c r="B33" s="9" t="s">
        <v>19</v>
      </c>
      <c r="C33" s="13">
        <f>SUM(C16:C32)</f>
        <v>1569</v>
      </c>
      <c r="D33" s="13">
        <f t="shared" ref="D33:H33" si="1">SUM(D16:D32)</f>
        <v>1214</v>
      </c>
      <c r="E33" s="13">
        <f t="shared" si="1"/>
        <v>355</v>
      </c>
      <c r="F33" s="13">
        <f t="shared" si="1"/>
        <v>1764</v>
      </c>
      <c r="G33" s="13">
        <f t="shared" si="1"/>
        <v>1335</v>
      </c>
      <c r="H33" s="13">
        <f t="shared" si="1"/>
        <v>429</v>
      </c>
      <c r="I33" s="16">
        <f t="shared" si="0"/>
        <v>0.124282982791587</v>
      </c>
      <c r="J33" s="16">
        <f t="shared" si="0"/>
        <v>9.967051070840198E-2</v>
      </c>
      <c r="K33" s="16">
        <f t="shared" si="0"/>
        <v>0.20845070422535211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4" t="s">
        <v>112</v>
      </c>
      <c r="D9" s="54"/>
      <c r="E9" s="54"/>
      <c r="F9" s="54"/>
      <c r="G9" s="54"/>
      <c r="H9" s="31" t="s">
        <v>113</v>
      </c>
      <c r="I9" s="31"/>
      <c r="J9" s="31"/>
      <c r="K9" s="31"/>
      <c r="L9" s="31"/>
      <c r="M9" s="31" t="s">
        <v>115</v>
      </c>
      <c r="N9" s="31"/>
      <c r="O9" s="31"/>
      <c r="P9" s="31"/>
      <c r="Q9" s="31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31</v>
      </c>
      <c r="D11" s="26">
        <v>18</v>
      </c>
      <c r="E11" s="26">
        <v>6</v>
      </c>
      <c r="F11" s="26">
        <v>4</v>
      </c>
      <c r="G11" s="26">
        <v>3</v>
      </c>
      <c r="H11" s="26">
        <v>29</v>
      </c>
      <c r="I11" s="26">
        <v>19</v>
      </c>
      <c r="J11" s="26">
        <v>5</v>
      </c>
      <c r="K11" s="26">
        <v>2</v>
      </c>
      <c r="L11" s="26">
        <v>3</v>
      </c>
      <c r="M11" s="15">
        <f>IF(C11=0,"-",IF(H11=0,"-",(H11-C11)/C11))</f>
        <v>-6.4516129032258063E-2</v>
      </c>
      <c r="N11" s="15">
        <f t="shared" ref="N11:Q28" si="0">IF(D11=0,"-",IF(I11=0,"-",(I11-D11)/D11))</f>
        <v>5.5555555555555552E-2</v>
      </c>
      <c r="O11" s="15">
        <f t="shared" si="0"/>
        <v>-0.16666666666666666</v>
      </c>
      <c r="P11" s="15">
        <f t="shared" si="0"/>
        <v>-0.5</v>
      </c>
      <c r="Q11" s="15">
        <f t="shared" si="0"/>
        <v>0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1</v>
      </c>
      <c r="E12" s="26">
        <v>1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0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4</v>
      </c>
      <c r="I13" s="26">
        <v>4</v>
      </c>
      <c r="J13" s="26">
        <v>0</v>
      </c>
      <c r="K13" s="26">
        <v>0</v>
      </c>
      <c r="L13" s="26">
        <v>0</v>
      </c>
      <c r="M13" s="15" t="str">
        <f t="shared" si="1"/>
        <v>-</v>
      </c>
      <c r="N13" s="15" t="str">
        <f t="shared" si="0"/>
        <v>-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2</v>
      </c>
      <c r="D14" s="26">
        <v>0</v>
      </c>
      <c r="E14" s="26">
        <v>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7</v>
      </c>
      <c r="D15" s="26">
        <v>7</v>
      </c>
      <c r="E15" s="26">
        <v>0</v>
      </c>
      <c r="F15" s="26">
        <v>0</v>
      </c>
      <c r="G15" s="26">
        <v>0</v>
      </c>
      <c r="H15" s="26">
        <v>4</v>
      </c>
      <c r="I15" s="26">
        <v>3</v>
      </c>
      <c r="J15" s="26">
        <v>0</v>
      </c>
      <c r="K15" s="26">
        <v>1</v>
      </c>
      <c r="L15" s="26">
        <v>0</v>
      </c>
      <c r="M15" s="15">
        <f t="shared" si="1"/>
        <v>-0.42857142857142855</v>
      </c>
      <c r="N15" s="15">
        <f t="shared" si="0"/>
        <v>-0.5714285714285714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5</v>
      </c>
      <c r="D17" s="26">
        <v>3</v>
      </c>
      <c r="E17" s="26">
        <v>1</v>
      </c>
      <c r="F17" s="26">
        <v>0</v>
      </c>
      <c r="G17" s="26">
        <v>1</v>
      </c>
      <c r="H17" s="26">
        <v>3</v>
      </c>
      <c r="I17" s="26">
        <v>3</v>
      </c>
      <c r="J17" s="26">
        <v>0</v>
      </c>
      <c r="K17" s="26">
        <v>0</v>
      </c>
      <c r="L17" s="26">
        <v>0</v>
      </c>
      <c r="M17" s="15">
        <f t="shared" si="1"/>
        <v>-0.4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3</v>
      </c>
      <c r="D18" s="26">
        <v>2</v>
      </c>
      <c r="E18" s="26">
        <v>1</v>
      </c>
      <c r="F18" s="26">
        <v>0</v>
      </c>
      <c r="G18" s="26">
        <v>0</v>
      </c>
      <c r="H18" s="26">
        <v>2</v>
      </c>
      <c r="I18" s="26">
        <v>2</v>
      </c>
      <c r="J18" s="26">
        <v>0</v>
      </c>
      <c r="K18" s="26">
        <v>0</v>
      </c>
      <c r="L18" s="26">
        <v>0</v>
      </c>
      <c r="M18" s="15">
        <f t="shared" si="1"/>
        <v>-0.33333333333333331</v>
      </c>
      <c r="N18" s="15">
        <f t="shared" si="0"/>
        <v>0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8</v>
      </c>
      <c r="E19" s="26">
        <v>6</v>
      </c>
      <c r="F19" s="26">
        <v>4</v>
      </c>
      <c r="G19" s="26">
        <v>0</v>
      </c>
      <c r="H19" s="26">
        <v>13</v>
      </c>
      <c r="I19" s="26">
        <v>5</v>
      </c>
      <c r="J19" s="26">
        <v>1</v>
      </c>
      <c r="K19" s="26">
        <v>1</v>
      </c>
      <c r="L19" s="26">
        <v>6</v>
      </c>
      <c r="M19" s="15">
        <f t="shared" si="1"/>
        <v>-0.27777777777777779</v>
      </c>
      <c r="N19" s="15">
        <f t="shared" si="0"/>
        <v>-0.375</v>
      </c>
      <c r="O19" s="15">
        <f t="shared" si="0"/>
        <v>-0.83333333333333337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3</v>
      </c>
      <c r="E20" s="26">
        <v>1</v>
      </c>
      <c r="F20" s="26">
        <v>0</v>
      </c>
      <c r="G20" s="26">
        <v>3</v>
      </c>
      <c r="H20" s="26">
        <v>14</v>
      </c>
      <c r="I20" s="26">
        <v>4</v>
      </c>
      <c r="J20" s="26">
        <v>7</v>
      </c>
      <c r="K20" s="26">
        <v>1</v>
      </c>
      <c r="L20" s="26">
        <v>2</v>
      </c>
      <c r="M20" s="15">
        <f t="shared" si="1"/>
        <v>1</v>
      </c>
      <c r="N20" s="15">
        <f t="shared" si="0"/>
        <v>0.33333333333333331</v>
      </c>
      <c r="O20" s="15">
        <f t="shared" si="0"/>
        <v>6</v>
      </c>
      <c r="P20" s="15" t="str">
        <f t="shared" si="0"/>
        <v>-</v>
      </c>
      <c r="Q20" s="15">
        <f t="shared" si="0"/>
        <v>-0.33333333333333331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1</v>
      </c>
      <c r="J21" s="26">
        <v>0</v>
      </c>
      <c r="K21" s="26">
        <v>0</v>
      </c>
      <c r="L21" s="26">
        <v>1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3</v>
      </c>
      <c r="D22" s="26">
        <v>3</v>
      </c>
      <c r="E22" s="26">
        <v>0</v>
      </c>
      <c r="F22" s="26">
        <v>0</v>
      </c>
      <c r="G22" s="26">
        <v>0</v>
      </c>
      <c r="H22" s="26">
        <v>7</v>
      </c>
      <c r="I22" s="26">
        <v>4</v>
      </c>
      <c r="J22" s="26">
        <v>2</v>
      </c>
      <c r="K22" s="26">
        <v>1</v>
      </c>
      <c r="L22" s="26">
        <v>0</v>
      </c>
      <c r="M22" s="15">
        <f t="shared" si="1"/>
        <v>1.3333333333333333</v>
      </c>
      <c r="N22" s="15">
        <f t="shared" si="0"/>
        <v>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10</v>
      </c>
      <c r="D23" s="26">
        <v>5</v>
      </c>
      <c r="E23" s="26">
        <v>4</v>
      </c>
      <c r="F23" s="26">
        <v>1</v>
      </c>
      <c r="G23" s="26">
        <v>0</v>
      </c>
      <c r="H23" s="26">
        <v>15</v>
      </c>
      <c r="I23" s="26">
        <v>5</v>
      </c>
      <c r="J23" s="26">
        <v>8</v>
      </c>
      <c r="K23" s="26">
        <v>0</v>
      </c>
      <c r="L23" s="26">
        <v>2</v>
      </c>
      <c r="M23" s="15">
        <f t="shared" si="1"/>
        <v>0.5</v>
      </c>
      <c r="N23" s="15">
        <f t="shared" si="0"/>
        <v>0</v>
      </c>
      <c r="O23" s="15">
        <f t="shared" si="0"/>
        <v>1</v>
      </c>
      <c r="P23" s="15" t="str">
        <f t="shared" si="0"/>
        <v>-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3</v>
      </c>
      <c r="D24" s="26">
        <v>1</v>
      </c>
      <c r="E24" s="26">
        <v>1</v>
      </c>
      <c r="F24" s="26">
        <v>0</v>
      </c>
      <c r="G24" s="26">
        <v>1</v>
      </c>
      <c r="H24" s="26">
        <v>1</v>
      </c>
      <c r="I24" s="26">
        <v>1</v>
      </c>
      <c r="J24" s="26">
        <v>0</v>
      </c>
      <c r="K24" s="26">
        <v>0</v>
      </c>
      <c r="L24" s="26">
        <v>0</v>
      </c>
      <c r="M24" s="15">
        <f t="shared" si="1"/>
        <v>-0.66666666666666663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2</v>
      </c>
      <c r="I25" s="26">
        <v>2</v>
      </c>
      <c r="J25" s="26">
        <v>0</v>
      </c>
      <c r="K25" s="26">
        <v>0</v>
      </c>
      <c r="L25" s="26">
        <v>0</v>
      </c>
      <c r="M25" s="15">
        <f t="shared" si="1"/>
        <v>0</v>
      </c>
      <c r="N25" s="15">
        <f t="shared" si="0"/>
        <v>0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6</v>
      </c>
      <c r="D26" s="26">
        <v>3</v>
      </c>
      <c r="E26" s="26">
        <v>3</v>
      </c>
      <c r="F26" s="26">
        <v>0</v>
      </c>
      <c r="G26" s="26">
        <v>0</v>
      </c>
      <c r="H26" s="26">
        <v>3</v>
      </c>
      <c r="I26" s="26">
        <v>1</v>
      </c>
      <c r="J26" s="26">
        <v>1</v>
      </c>
      <c r="K26" s="26">
        <v>1</v>
      </c>
      <c r="L26" s="26">
        <v>0</v>
      </c>
      <c r="M26" s="15">
        <f t="shared" si="1"/>
        <v>-0.5</v>
      </c>
      <c r="N26" s="15">
        <f t="shared" si="0"/>
        <v>-0.66666666666666663</v>
      </c>
      <c r="O26" s="15">
        <f t="shared" si="0"/>
        <v>-0.66666666666666663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1</v>
      </c>
      <c r="I27" s="26">
        <v>0</v>
      </c>
      <c r="J27" s="26">
        <v>1</v>
      </c>
      <c r="K27" s="26">
        <v>0</v>
      </c>
      <c r="L27" s="26">
        <v>0</v>
      </c>
      <c r="M27" s="15">
        <f t="shared" si="1"/>
        <v>-0.5</v>
      </c>
      <c r="N27" s="15" t="str">
        <f t="shared" si="0"/>
        <v>-</v>
      </c>
      <c r="O27" s="15">
        <f t="shared" si="0"/>
        <v>0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102</v>
      </c>
      <c r="D28" s="13">
        <f t="shared" ref="D28:L28" si="2">SUM(D11:D27)</f>
        <v>58</v>
      </c>
      <c r="E28" s="13">
        <f t="shared" si="2"/>
        <v>27</v>
      </c>
      <c r="F28" s="13">
        <f t="shared" si="2"/>
        <v>9</v>
      </c>
      <c r="G28" s="13">
        <f t="shared" si="2"/>
        <v>8</v>
      </c>
      <c r="H28" s="13">
        <f t="shared" si="2"/>
        <v>101</v>
      </c>
      <c r="I28" s="13">
        <f t="shared" si="2"/>
        <v>55</v>
      </c>
      <c r="J28" s="13">
        <f t="shared" si="2"/>
        <v>25</v>
      </c>
      <c r="K28" s="13">
        <f t="shared" si="2"/>
        <v>7</v>
      </c>
      <c r="L28" s="13">
        <f t="shared" si="2"/>
        <v>14</v>
      </c>
      <c r="M28" s="16">
        <f t="shared" si="1"/>
        <v>-9.8039215686274508E-3</v>
      </c>
      <c r="N28" s="16">
        <f t="shared" si="0"/>
        <v>-5.1724137931034482E-2</v>
      </c>
      <c r="O28" s="16">
        <f t="shared" si="0"/>
        <v>-7.407407407407407E-2</v>
      </c>
      <c r="P28" s="16">
        <f t="shared" si="0"/>
        <v>-0.22222222222222221</v>
      </c>
      <c r="Q28" s="16">
        <f t="shared" si="0"/>
        <v>0.75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4" t="s">
        <v>112</v>
      </c>
      <c r="D8" s="54"/>
      <c r="E8" s="54"/>
      <c r="F8" s="54"/>
      <c r="G8" s="30"/>
      <c r="H8" s="55" t="s">
        <v>113</v>
      </c>
      <c r="I8" s="54"/>
      <c r="J8" s="54"/>
      <c r="K8" s="54"/>
      <c r="L8" s="30"/>
      <c r="M8" s="55" t="s">
        <v>115</v>
      </c>
      <c r="N8" s="54"/>
      <c r="O8" s="54"/>
      <c r="P8" s="54"/>
      <c r="Q8" s="30"/>
    </row>
    <row r="9" spans="2:17" ht="44.25" customHeight="1" thickBot="1" x14ac:dyDescent="0.25">
      <c r="C9" s="39" t="s">
        <v>85</v>
      </c>
      <c r="D9" s="39"/>
      <c r="E9" s="39"/>
      <c r="F9" s="39"/>
      <c r="G9" s="40"/>
      <c r="H9" s="39" t="s">
        <v>85</v>
      </c>
      <c r="I9" s="39"/>
      <c r="J9" s="39"/>
      <c r="K9" s="39"/>
      <c r="L9" s="40"/>
      <c r="M9" s="39" t="s">
        <v>85</v>
      </c>
      <c r="N9" s="39"/>
      <c r="O9" s="39"/>
      <c r="P9" s="39"/>
      <c r="Q9" s="4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31</v>
      </c>
      <c r="D11" s="26">
        <v>18</v>
      </c>
      <c r="E11" s="26">
        <v>6</v>
      </c>
      <c r="F11" s="26">
        <v>4</v>
      </c>
      <c r="G11" s="26">
        <v>3</v>
      </c>
      <c r="H11" s="26">
        <v>29</v>
      </c>
      <c r="I11" s="26">
        <v>19</v>
      </c>
      <c r="J11" s="26">
        <v>5</v>
      </c>
      <c r="K11" s="26">
        <v>2</v>
      </c>
      <c r="L11" s="26">
        <v>3</v>
      </c>
      <c r="M11" s="15">
        <f>IF(C11=0,"-",IF(H11=0,"-",(H11-C11)/C11))</f>
        <v>-6.4516129032258063E-2</v>
      </c>
      <c r="N11" s="15">
        <f t="shared" ref="N11:Q28" si="0">IF(D11=0,"-",IF(I11=0,"-",(I11-D11)/D11))</f>
        <v>5.5555555555555552E-2</v>
      </c>
      <c r="O11" s="15">
        <f t="shared" si="0"/>
        <v>-0.16666666666666666</v>
      </c>
      <c r="P11" s="15">
        <f t="shared" si="0"/>
        <v>-0.5</v>
      </c>
      <c r="Q11" s="15">
        <f t="shared" si="0"/>
        <v>0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1</v>
      </c>
      <c r="E12" s="26">
        <v>1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0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4</v>
      </c>
      <c r="I13" s="26">
        <v>4</v>
      </c>
      <c r="J13" s="26">
        <v>0</v>
      </c>
      <c r="K13" s="26">
        <v>0</v>
      </c>
      <c r="L13" s="26">
        <v>0</v>
      </c>
      <c r="M13" s="15" t="str">
        <f t="shared" si="1"/>
        <v>-</v>
      </c>
      <c r="N13" s="15" t="str">
        <f t="shared" si="0"/>
        <v>-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2</v>
      </c>
      <c r="D14" s="26">
        <v>0</v>
      </c>
      <c r="E14" s="26">
        <v>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7</v>
      </c>
      <c r="D15" s="26">
        <v>7</v>
      </c>
      <c r="E15" s="26">
        <v>0</v>
      </c>
      <c r="F15" s="26">
        <v>0</v>
      </c>
      <c r="G15" s="26">
        <v>0</v>
      </c>
      <c r="H15" s="26">
        <v>4</v>
      </c>
      <c r="I15" s="26">
        <v>3</v>
      </c>
      <c r="J15" s="26">
        <v>0</v>
      </c>
      <c r="K15" s="26">
        <v>1</v>
      </c>
      <c r="L15" s="26">
        <v>0</v>
      </c>
      <c r="M15" s="15">
        <f t="shared" si="1"/>
        <v>-0.42857142857142855</v>
      </c>
      <c r="N15" s="15">
        <f t="shared" si="0"/>
        <v>-0.5714285714285714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5</v>
      </c>
      <c r="D17" s="26">
        <v>3</v>
      </c>
      <c r="E17" s="26">
        <v>1</v>
      </c>
      <c r="F17" s="26">
        <v>0</v>
      </c>
      <c r="G17" s="26">
        <v>1</v>
      </c>
      <c r="H17" s="26">
        <v>3</v>
      </c>
      <c r="I17" s="26">
        <v>3</v>
      </c>
      <c r="J17" s="26">
        <v>0</v>
      </c>
      <c r="K17" s="26">
        <v>0</v>
      </c>
      <c r="L17" s="26">
        <v>0</v>
      </c>
      <c r="M17" s="15">
        <f t="shared" si="1"/>
        <v>-0.4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3</v>
      </c>
      <c r="D18" s="26">
        <v>2</v>
      </c>
      <c r="E18" s="26">
        <v>1</v>
      </c>
      <c r="F18" s="26">
        <v>0</v>
      </c>
      <c r="G18" s="26">
        <v>0</v>
      </c>
      <c r="H18" s="26">
        <v>2</v>
      </c>
      <c r="I18" s="26">
        <v>2</v>
      </c>
      <c r="J18" s="26">
        <v>0</v>
      </c>
      <c r="K18" s="26">
        <v>0</v>
      </c>
      <c r="L18" s="26">
        <v>0</v>
      </c>
      <c r="M18" s="15">
        <f t="shared" si="1"/>
        <v>-0.33333333333333331</v>
      </c>
      <c r="N18" s="15">
        <f t="shared" si="0"/>
        <v>0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8</v>
      </c>
      <c r="E19" s="26">
        <v>6</v>
      </c>
      <c r="F19" s="26">
        <v>4</v>
      </c>
      <c r="G19" s="26">
        <v>0</v>
      </c>
      <c r="H19" s="26">
        <v>12</v>
      </c>
      <c r="I19" s="26">
        <v>4</v>
      </c>
      <c r="J19" s="26">
        <v>1</v>
      </c>
      <c r="K19" s="26">
        <v>1</v>
      </c>
      <c r="L19" s="26">
        <v>6</v>
      </c>
      <c r="M19" s="15">
        <f t="shared" si="1"/>
        <v>-0.33333333333333331</v>
      </c>
      <c r="N19" s="15">
        <f t="shared" si="0"/>
        <v>-0.5</v>
      </c>
      <c r="O19" s="15">
        <f t="shared" si="0"/>
        <v>-0.83333333333333337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3</v>
      </c>
      <c r="E20" s="26">
        <v>1</v>
      </c>
      <c r="F20" s="26">
        <v>0</v>
      </c>
      <c r="G20" s="26">
        <v>3</v>
      </c>
      <c r="H20" s="26">
        <v>14</v>
      </c>
      <c r="I20" s="26">
        <v>4</v>
      </c>
      <c r="J20" s="26">
        <v>7</v>
      </c>
      <c r="K20" s="26">
        <v>1</v>
      </c>
      <c r="L20" s="26">
        <v>2</v>
      </c>
      <c r="M20" s="15">
        <f t="shared" si="1"/>
        <v>1</v>
      </c>
      <c r="N20" s="15">
        <f t="shared" si="0"/>
        <v>0.33333333333333331</v>
      </c>
      <c r="O20" s="15">
        <f t="shared" si="0"/>
        <v>6</v>
      </c>
      <c r="P20" s="15" t="str">
        <f t="shared" si="0"/>
        <v>-</v>
      </c>
      <c r="Q20" s="15">
        <f t="shared" si="0"/>
        <v>-0.33333333333333331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1</v>
      </c>
      <c r="J21" s="26">
        <v>0</v>
      </c>
      <c r="K21" s="26">
        <v>0</v>
      </c>
      <c r="L21" s="26">
        <v>1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3</v>
      </c>
      <c r="D22" s="26">
        <v>3</v>
      </c>
      <c r="E22" s="26">
        <v>0</v>
      </c>
      <c r="F22" s="26">
        <v>0</v>
      </c>
      <c r="G22" s="26">
        <v>0</v>
      </c>
      <c r="H22" s="26">
        <v>7</v>
      </c>
      <c r="I22" s="26">
        <v>4</v>
      </c>
      <c r="J22" s="26">
        <v>2</v>
      </c>
      <c r="K22" s="26">
        <v>1</v>
      </c>
      <c r="L22" s="26">
        <v>0</v>
      </c>
      <c r="M22" s="15">
        <f t="shared" si="1"/>
        <v>1.3333333333333333</v>
      </c>
      <c r="N22" s="15">
        <f t="shared" si="0"/>
        <v>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10</v>
      </c>
      <c r="D23" s="26">
        <v>5</v>
      </c>
      <c r="E23" s="26">
        <v>4</v>
      </c>
      <c r="F23" s="26">
        <v>1</v>
      </c>
      <c r="G23" s="26">
        <v>0</v>
      </c>
      <c r="H23" s="26">
        <v>15</v>
      </c>
      <c r="I23" s="26">
        <v>5</v>
      </c>
      <c r="J23" s="26">
        <v>8</v>
      </c>
      <c r="K23" s="26">
        <v>0</v>
      </c>
      <c r="L23" s="26">
        <v>2</v>
      </c>
      <c r="M23" s="15">
        <f t="shared" si="1"/>
        <v>0.5</v>
      </c>
      <c r="N23" s="15">
        <f t="shared" si="0"/>
        <v>0</v>
      </c>
      <c r="O23" s="15">
        <f t="shared" si="0"/>
        <v>1</v>
      </c>
      <c r="P23" s="15" t="str">
        <f t="shared" si="0"/>
        <v>-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3</v>
      </c>
      <c r="D24" s="26">
        <v>1</v>
      </c>
      <c r="E24" s="26">
        <v>1</v>
      </c>
      <c r="F24" s="26">
        <v>0</v>
      </c>
      <c r="G24" s="26">
        <v>1</v>
      </c>
      <c r="H24" s="26">
        <v>1</v>
      </c>
      <c r="I24" s="26">
        <v>1</v>
      </c>
      <c r="J24" s="26">
        <v>0</v>
      </c>
      <c r="K24" s="26">
        <v>0</v>
      </c>
      <c r="L24" s="26">
        <v>0</v>
      </c>
      <c r="M24" s="15">
        <f t="shared" si="1"/>
        <v>-0.66666666666666663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2</v>
      </c>
      <c r="I25" s="26">
        <v>2</v>
      </c>
      <c r="J25" s="26">
        <v>0</v>
      </c>
      <c r="K25" s="26">
        <v>0</v>
      </c>
      <c r="L25" s="26">
        <v>0</v>
      </c>
      <c r="M25" s="15">
        <f t="shared" si="1"/>
        <v>0</v>
      </c>
      <c r="N25" s="15">
        <f t="shared" si="0"/>
        <v>0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6</v>
      </c>
      <c r="D26" s="26">
        <v>3</v>
      </c>
      <c r="E26" s="26">
        <v>3</v>
      </c>
      <c r="F26" s="26">
        <v>0</v>
      </c>
      <c r="G26" s="26">
        <v>0</v>
      </c>
      <c r="H26" s="26">
        <v>3</v>
      </c>
      <c r="I26" s="26">
        <v>1</v>
      </c>
      <c r="J26" s="26">
        <v>1</v>
      </c>
      <c r="K26" s="26">
        <v>1</v>
      </c>
      <c r="L26" s="26">
        <v>0</v>
      </c>
      <c r="M26" s="15">
        <f t="shared" si="1"/>
        <v>-0.5</v>
      </c>
      <c r="N26" s="15">
        <f t="shared" si="0"/>
        <v>-0.66666666666666663</v>
      </c>
      <c r="O26" s="15">
        <f t="shared" si="0"/>
        <v>-0.66666666666666663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1</v>
      </c>
      <c r="I27" s="26">
        <v>0</v>
      </c>
      <c r="J27" s="26">
        <v>1</v>
      </c>
      <c r="K27" s="26">
        <v>0</v>
      </c>
      <c r="L27" s="26">
        <v>0</v>
      </c>
      <c r="M27" s="15">
        <f t="shared" si="1"/>
        <v>-0.5</v>
      </c>
      <c r="N27" s="15" t="str">
        <f t="shared" si="0"/>
        <v>-</v>
      </c>
      <c r="O27" s="15">
        <f t="shared" si="0"/>
        <v>0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102</v>
      </c>
      <c r="D28" s="13">
        <f t="shared" ref="D28:L28" si="2">SUM(D11:D27)</f>
        <v>58</v>
      </c>
      <c r="E28" s="13">
        <f t="shared" si="2"/>
        <v>27</v>
      </c>
      <c r="F28" s="13">
        <f t="shared" si="2"/>
        <v>9</v>
      </c>
      <c r="G28" s="13">
        <f t="shared" si="2"/>
        <v>8</v>
      </c>
      <c r="H28" s="13">
        <f t="shared" si="2"/>
        <v>100</v>
      </c>
      <c r="I28" s="13">
        <f t="shared" si="2"/>
        <v>54</v>
      </c>
      <c r="J28" s="13">
        <f t="shared" si="2"/>
        <v>25</v>
      </c>
      <c r="K28" s="13">
        <f t="shared" si="2"/>
        <v>7</v>
      </c>
      <c r="L28" s="13">
        <f t="shared" si="2"/>
        <v>14</v>
      </c>
      <c r="M28" s="16">
        <f t="shared" si="1"/>
        <v>-1.9607843137254902E-2</v>
      </c>
      <c r="N28" s="16">
        <f t="shared" si="0"/>
        <v>-6.8965517241379309E-2</v>
      </c>
      <c r="O28" s="16">
        <f t="shared" si="0"/>
        <v>-7.407407407407407E-2</v>
      </c>
      <c r="P28" s="16">
        <f t="shared" si="0"/>
        <v>-0.22222222222222221</v>
      </c>
      <c r="Q28" s="16">
        <f t="shared" si="0"/>
        <v>0.75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4" t="s">
        <v>112</v>
      </c>
      <c r="D32" s="54"/>
      <c r="E32" s="54"/>
      <c r="F32" s="54"/>
      <c r="G32" s="30"/>
      <c r="H32" s="55" t="s">
        <v>113</v>
      </c>
      <c r="I32" s="54"/>
      <c r="J32" s="54"/>
      <c r="K32" s="54"/>
      <c r="L32" s="30"/>
      <c r="M32" s="55" t="s">
        <v>115</v>
      </c>
      <c r="N32" s="54"/>
      <c r="O32" s="54"/>
      <c r="P32" s="54"/>
      <c r="Q32" s="30"/>
    </row>
    <row r="33" spans="2:17" ht="44.25" customHeight="1" thickBot="1" x14ac:dyDescent="0.25">
      <c r="C33" s="39" t="s">
        <v>86</v>
      </c>
      <c r="D33" s="39"/>
      <c r="E33" s="39"/>
      <c r="F33" s="39"/>
      <c r="G33" s="40"/>
      <c r="H33" s="39" t="s">
        <v>86</v>
      </c>
      <c r="I33" s="39"/>
      <c r="J33" s="39"/>
      <c r="K33" s="39"/>
      <c r="L33" s="40"/>
      <c r="M33" s="39" t="s">
        <v>86</v>
      </c>
      <c r="N33" s="39"/>
      <c r="O33" s="39"/>
      <c r="P33" s="39"/>
      <c r="Q33" s="40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1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15" t="str">
        <f t="shared" si="7"/>
        <v>-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0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3">
        <f t="shared" si="8"/>
        <v>1</v>
      </c>
      <c r="I52" s="13">
        <f t="shared" si="8"/>
        <v>1</v>
      </c>
      <c r="J52" s="13">
        <f t="shared" si="8"/>
        <v>0</v>
      </c>
      <c r="K52" s="13">
        <f t="shared" si="8"/>
        <v>0</v>
      </c>
      <c r="L52" s="13">
        <f t="shared" si="8"/>
        <v>0</v>
      </c>
      <c r="M52" s="16" t="str">
        <f t="shared" si="7"/>
        <v>-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6"/>
      <c r="C9" s="54" t="s">
        <v>112</v>
      </c>
      <c r="D9" s="54"/>
      <c r="E9" s="54"/>
      <c r="F9" s="54"/>
      <c r="G9" s="54"/>
      <c r="H9" s="54"/>
      <c r="I9" s="54"/>
      <c r="J9" s="30"/>
      <c r="K9" s="55" t="s">
        <v>113</v>
      </c>
      <c r="L9" s="54"/>
      <c r="M9" s="54"/>
      <c r="N9" s="54"/>
      <c r="O9" s="54"/>
      <c r="P9" s="54"/>
      <c r="Q9" s="54"/>
      <c r="R9" s="30"/>
      <c r="S9" s="31" t="s">
        <v>112</v>
      </c>
      <c r="T9" s="31"/>
      <c r="U9" s="31"/>
      <c r="V9" s="31"/>
      <c r="W9" s="31" t="s">
        <v>113</v>
      </c>
      <c r="X9" s="31"/>
      <c r="Y9" s="31"/>
      <c r="Z9" s="31"/>
    </row>
    <row r="10" spans="2:26" ht="44.25" customHeight="1" thickBot="1" x14ac:dyDescent="0.25">
      <c r="B10" s="56"/>
      <c r="C10" s="58" t="s">
        <v>96</v>
      </c>
      <c r="D10" s="57"/>
      <c r="E10" s="57"/>
      <c r="F10" s="57"/>
      <c r="G10" s="57" t="s">
        <v>97</v>
      </c>
      <c r="H10" s="57"/>
      <c r="I10" s="57"/>
      <c r="J10" s="57"/>
      <c r="K10" s="57" t="s">
        <v>96</v>
      </c>
      <c r="L10" s="57"/>
      <c r="M10" s="57"/>
      <c r="N10" s="57"/>
      <c r="O10" s="57" t="s">
        <v>97</v>
      </c>
      <c r="P10" s="57"/>
      <c r="Q10" s="57"/>
      <c r="R10" s="57"/>
      <c r="S10" s="57" t="s">
        <v>98</v>
      </c>
      <c r="T10" s="57"/>
      <c r="U10" s="57"/>
      <c r="V10" s="57"/>
      <c r="W10" s="57"/>
      <c r="X10" s="57"/>
      <c r="Y10" s="57"/>
      <c r="Z10" s="57"/>
    </row>
    <row r="11" spans="2:26" ht="44.25" customHeight="1" thickBot="1" x14ac:dyDescent="0.25">
      <c r="B11" s="56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24</v>
      </c>
      <c r="D12" s="26">
        <v>16</v>
      </c>
      <c r="E12" s="26">
        <v>8</v>
      </c>
      <c r="F12" s="26">
        <v>0</v>
      </c>
      <c r="G12" s="26">
        <v>7</v>
      </c>
      <c r="H12" s="26">
        <v>7</v>
      </c>
      <c r="I12" s="26">
        <v>0</v>
      </c>
      <c r="J12" s="26">
        <v>0</v>
      </c>
      <c r="K12" s="26">
        <v>24</v>
      </c>
      <c r="L12" s="26">
        <v>11</v>
      </c>
      <c r="M12" s="26">
        <v>9</v>
      </c>
      <c r="N12" s="26">
        <v>4</v>
      </c>
      <c r="O12" s="26">
        <v>5</v>
      </c>
      <c r="P12" s="26">
        <v>5</v>
      </c>
      <c r="Q12" s="26">
        <v>0</v>
      </c>
      <c r="R12" s="26">
        <v>0</v>
      </c>
      <c r="S12" s="26">
        <f>SUM(T12:V12)</f>
        <v>31</v>
      </c>
      <c r="T12" s="26">
        <f>SUM(D12,H12)</f>
        <v>23</v>
      </c>
      <c r="U12" s="26">
        <f t="shared" ref="U12:V12" si="0">SUM(E12,I12)</f>
        <v>8</v>
      </c>
      <c r="V12" s="26">
        <f t="shared" si="0"/>
        <v>0</v>
      </c>
      <c r="W12" s="26">
        <f>SUM(X12:Z12)</f>
        <v>29</v>
      </c>
      <c r="X12" s="26">
        <f>SUM(L12,P12)</f>
        <v>16</v>
      </c>
      <c r="Y12" s="26">
        <f t="shared" ref="Y12:Z12" si="1">SUM(M12,Q12)</f>
        <v>9</v>
      </c>
      <c r="Z12" s="26">
        <f t="shared" si="1"/>
        <v>4</v>
      </c>
    </row>
    <row r="13" spans="2:26" ht="20.100000000000001" customHeight="1" thickBot="1" x14ac:dyDescent="0.25">
      <c r="B13" s="6" t="s">
        <v>3</v>
      </c>
      <c r="C13" s="26">
        <v>2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0</v>
      </c>
      <c r="M13" s="26">
        <v>0</v>
      </c>
      <c r="N13" s="26">
        <v>1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2</v>
      </c>
      <c r="T13" s="26">
        <f t="shared" ref="T13:T28" si="3">SUM(D13,H13)</f>
        <v>0</v>
      </c>
      <c r="U13" s="26">
        <f t="shared" ref="U13:U28" si="4">SUM(E13,I13)</f>
        <v>1</v>
      </c>
      <c r="V13" s="26">
        <f t="shared" ref="V13:V28" si="5">SUM(F13,J13)</f>
        <v>1</v>
      </c>
      <c r="W13" s="26">
        <f t="shared" ref="W13:W28" si="6">SUM(X13:Z13)</f>
        <v>1</v>
      </c>
      <c r="X13" s="26">
        <f t="shared" ref="X13:X28" si="7">SUM(L13,P13)</f>
        <v>0</v>
      </c>
      <c r="Y13" s="26">
        <f t="shared" ref="Y13:Y28" si="8">SUM(M13,Q13)</f>
        <v>0</v>
      </c>
      <c r="Z13" s="26">
        <f t="shared" ref="Z13:Z28" si="9">SUM(N13,R13)</f>
        <v>1</v>
      </c>
    </row>
    <row r="14" spans="2:26" ht="20.100000000000001" customHeight="1" thickBot="1" x14ac:dyDescent="0.25">
      <c r="B14" s="6" t="s">
        <v>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4</v>
      </c>
      <c r="L14" s="26">
        <v>2</v>
      </c>
      <c r="M14" s="26">
        <v>1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0</v>
      </c>
      <c r="T14" s="26">
        <f t="shared" si="3"/>
        <v>0</v>
      </c>
      <c r="U14" s="26">
        <f t="shared" si="4"/>
        <v>0</v>
      </c>
      <c r="V14" s="26">
        <f t="shared" si="5"/>
        <v>0</v>
      </c>
      <c r="W14" s="26">
        <f t="shared" si="6"/>
        <v>4</v>
      </c>
      <c r="X14" s="26">
        <f t="shared" si="7"/>
        <v>2</v>
      </c>
      <c r="Y14" s="26">
        <f t="shared" si="8"/>
        <v>1</v>
      </c>
      <c r="Z14" s="26">
        <f t="shared" si="9"/>
        <v>1</v>
      </c>
    </row>
    <row r="15" spans="2:26" ht="20.100000000000001" customHeight="1" thickBot="1" x14ac:dyDescent="0.25">
      <c r="B15" s="6" t="s">
        <v>5</v>
      </c>
      <c r="C15" s="26">
        <v>2</v>
      </c>
      <c r="D15" s="26">
        <v>1</v>
      </c>
      <c r="E15" s="26">
        <v>0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2</v>
      </c>
      <c r="T15" s="26">
        <f t="shared" si="3"/>
        <v>1</v>
      </c>
      <c r="U15" s="26">
        <f t="shared" si="4"/>
        <v>0</v>
      </c>
      <c r="V15" s="26">
        <f t="shared" si="5"/>
        <v>1</v>
      </c>
      <c r="W15" s="26">
        <f t="shared" si="6"/>
        <v>0</v>
      </c>
      <c r="X15" s="26">
        <f t="shared" si="7"/>
        <v>0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7</v>
      </c>
      <c r="D16" s="26">
        <v>3</v>
      </c>
      <c r="E16" s="26">
        <v>2</v>
      </c>
      <c r="F16" s="26">
        <v>2</v>
      </c>
      <c r="G16" s="26">
        <v>0</v>
      </c>
      <c r="H16" s="26">
        <v>0</v>
      </c>
      <c r="I16" s="26">
        <v>0</v>
      </c>
      <c r="J16" s="26">
        <v>0</v>
      </c>
      <c r="K16" s="26">
        <v>3</v>
      </c>
      <c r="L16" s="26">
        <v>2</v>
      </c>
      <c r="M16" s="26">
        <v>0</v>
      </c>
      <c r="N16" s="26">
        <v>1</v>
      </c>
      <c r="O16" s="26">
        <v>1</v>
      </c>
      <c r="P16" s="26">
        <v>1</v>
      </c>
      <c r="Q16" s="26">
        <v>0</v>
      </c>
      <c r="R16" s="26">
        <v>0</v>
      </c>
      <c r="S16" s="26">
        <f t="shared" si="2"/>
        <v>7</v>
      </c>
      <c r="T16" s="26">
        <f t="shared" si="3"/>
        <v>3</v>
      </c>
      <c r="U16" s="26">
        <f t="shared" si="4"/>
        <v>2</v>
      </c>
      <c r="V16" s="26">
        <f t="shared" si="5"/>
        <v>2</v>
      </c>
      <c r="W16" s="26">
        <f t="shared" si="6"/>
        <v>4</v>
      </c>
      <c r="X16" s="26">
        <f t="shared" si="7"/>
        <v>3</v>
      </c>
      <c r="Y16" s="26">
        <f t="shared" si="8"/>
        <v>0</v>
      </c>
      <c r="Z16" s="26">
        <f t="shared" si="9"/>
        <v>1</v>
      </c>
    </row>
    <row r="17" spans="2:26" ht="20.100000000000001" customHeight="1" thickBot="1" x14ac:dyDescent="0.25">
      <c r="B17" s="6" t="s">
        <v>7</v>
      </c>
      <c r="C17" s="26">
        <v>1</v>
      </c>
      <c r="D17" s="26">
        <v>0</v>
      </c>
      <c r="E17" s="26">
        <v>1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1</v>
      </c>
      <c r="T17" s="26">
        <f t="shared" si="3"/>
        <v>0</v>
      </c>
      <c r="U17" s="26">
        <f t="shared" si="4"/>
        <v>1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4</v>
      </c>
      <c r="D18" s="26">
        <v>2</v>
      </c>
      <c r="E18" s="26">
        <v>2</v>
      </c>
      <c r="F18" s="26">
        <v>0</v>
      </c>
      <c r="G18" s="26">
        <v>1</v>
      </c>
      <c r="H18" s="26">
        <v>1</v>
      </c>
      <c r="I18" s="26">
        <v>0</v>
      </c>
      <c r="J18" s="26">
        <v>0</v>
      </c>
      <c r="K18" s="26">
        <v>3</v>
      </c>
      <c r="L18" s="26">
        <v>2</v>
      </c>
      <c r="M18" s="26">
        <v>1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f t="shared" si="2"/>
        <v>5</v>
      </c>
      <c r="T18" s="26">
        <f t="shared" si="3"/>
        <v>3</v>
      </c>
      <c r="U18" s="26">
        <f t="shared" si="4"/>
        <v>2</v>
      </c>
      <c r="V18" s="26">
        <f t="shared" si="5"/>
        <v>0</v>
      </c>
      <c r="W18" s="26">
        <f t="shared" si="6"/>
        <v>3</v>
      </c>
      <c r="X18" s="26">
        <f t="shared" si="7"/>
        <v>2</v>
      </c>
      <c r="Y18" s="26">
        <f t="shared" si="8"/>
        <v>1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3</v>
      </c>
      <c r="D19" s="26">
        <v>1</v>
      </c>
      <c r="E19" s="26">
        <v>1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2</v>
      </c>
      <c r="L19" s="26">
        <v>1</v>
      </c>
      <c r="M19" s="26">
        <v>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3</v>
      </c>
      <c r="T19" s="26">
        <f t="shared" si="3"/>
        <v>1</v>
      </c>
      <c r="U19" s="26">
        <f t="shared" si="4"/>
        <v>1</v>
      </c>
      <c r="V19" s="26">
        <f t="shared" si="5"/>
        <v>1</v>
      </c>
      <c r="W19" s="26">
        <f t="shared" si="6"/>
        <v>2</v>
      </c>
      <c r="X19" s="26">
        <f t="shared" si="7"/>
        <v>1</v>
      </c>
      <c r="Y19" s="26">
        <f t="shared" si="8"/>
        <v>1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14</v>
      </c>
      <c r="D20" s="26">
        <v>9</v>
      </c>
      <c r="E20" s="26">
        <v>2</v>
      </c>
      <c r="F20" s="26">
        <v>3</v>
      </c>
      <c r="G20" s="26">
        <v>4</v>
      </c>
      <c r="H20" s="26">
        <v>3</v>
      </c>
      <c r="I20" s="26">
        <v>1</v>
      </c>
      <c r="J20" s="26">
        <v>0</v>
      </c>
      <c r="K20" s="26">
        <v>6</v>
      </c>
      <c r="L20" s="26">
        <v>3</v>
      </c>
      <c r="M20" s="26">
        <v>2</v>
      </c>
      <c r="N20" s="26">
        <v>1</v>
      </c>
      <c r="O20" s="26">
        <v>7</v>
      </c>
      <c r="P20" s="26">
        <v>5</v>
      </c>
      <c r="Q20" s="26">
        <v>2</v>
      </c>
      <c r="R20" s="26">
        <v>0</v>
      </c>
      <c r="S20" s="26">
        <f t="shared" si="2"/>
        <v>18</v>
      </c>
      <c r="T20" s="26">
        <f t="shared" si="3"/>
        <v>12</v>
      </c>
      <c r="U20" s="26">
        <f t="shared" si="4"/>
        <v>3</v>
      </c>
      <c r="V20" s="26">
        <f t="shared" si="5"/>
        <v>3</v>
      </c>
      <c r="W20" s="26">
        <f t="shared" si="6"/>
        <v>13</v>
      </c>
      <c r="X20" s="26">
        <f t="shared" si="7"/>
        <v>8</v>
      </c>
      <c r="Y20" s="26">
        <f t="shared" si="8"/>
        <v>4</v>
      </c>
      <c r="Z20" s="26">
        <f t="shared" si="9"/>
        <v>1</v>
      </c>
    </row>
    <row r="21" spans="2:26" ht="20.100000000000001" customHeight="1" thickBot="1" x14ac:dyDescent="0.25">
      <c r="B21" s="6" t="s">
        <v>11</v>
      </c>
      <c r="C21" s="26">
        <v>4</v>
      </c>
      <c r="D21" s="26">
        <v>2</v>
      </c>
      <c r="E21" s="26">
        <v>1</v>
      </c>
      <c r="F21" s="26">
        <v>1</v>
      </c>
      <c r="G21" s="26">
        <v>3</v>
      </c>
      <c r="H21" s="26">
        <v>2</v>
      </c>
      <c r="I21" s="26">
        <v>1</v>
      </c>
      <c r="J21" s="26">
        <v>0</v>
      </c>
      <c r="K21" s="26">
        <v>11</v>
      </c>
      <c r="L21" s="26">
        <v>10</v>
      </c>
      <c r="M21" s="26">
        <v>0</v>
      </c>
      <c r="N21" s="26">
        <v>1</v>
      </c>
      <c r="O21" s="26">
        <v>3</v>
      </c>
      <c r="P21" s="26">
        <v>3</v>
      </c>
      <c r="Q21" s="26">
        <v>0</v>
      </c>
      <c r="R21" s="26">
        <v>0</v>
      </c>
      <c r="S21" s="26">
        <f t="shared" si="2"/>
        <v>7</v>
      </c>
      <c r="T21" s="26">
        <f t="shared" si="3"/>
        <v>4</v>
      </c>
      <c r="U21" s="26">
        <f t="shared" si="4"/>
        <v>2</v>
      </c>
      <c r="V21" s="26">
        <f t="shared" si="5"/>
        <v>1</v>
      </c>
      <c r="W21" s="26">
        <f t="shared" si="6"/>
        <v>14</v>
      </c>
      <c r="X21" s="26">
        <f t="shared" si="7"/>
        <v>13</v>
      </c>
      <c r="Y21" s="26">
        <f t="shared" si="8"/>
        <v>0</v>
      </c>
      <c r="Z21" s="26">
        <f t="shared" si="9"/>
        <v>1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1</v>
      </c>
      <c r="M22" s="26">
        <v>0</v>
      </c>
      <c r="N22" s="26">
        <v>0</v>
      </c>
      <c r="O22" s="26">
        <v>1</v>
      </c>
      <c r="P22" s="26">
        <v>1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2</v>
      </c>
      <c r="X22" s="26">
        <f t="shared" si="7"/>
        <v>2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3</v>
      </c>
      <c r="D23" s="26">
        <v>2</v>
      </c>
      <c r="E23" s="26">
        <v>0</v>
      </c>
      <c r="F23" s="26">
        <v>1</v>
      </c>
      <c r="G23" s="26">
        <v>0</v>
      </c>
      <c r="H23" s="26">
        <v>0</v>
      </c>
      <c r="I23" s="26">
        <v>0</v>
      </c>
      <c r="J23" s="26">
        <v>0</v>
      </c>
      <c r="K23" s="26">
        <v>6</v>
      </c>
      <c r="L23" s="26">
        <v>3</v>
      </c>
      <c r="M23" s="26">
        <v>2</v>
      </c>
      <c r="N23" s="26">
        <v>1</v>
      </c>
      <c r="O23" s="26">
        <v>1</v>
      </c>
      <c r="P23" s="26">
        <v>1</v>
      </c>
      <c r="Q23" s="26">
        <v>0</v>
      </c>
      <c r="R23" s="26">
        <v>0</v>
      </c>
      <c r="S23" s="26">
        <f t="shared" si="2"/>
        <v>3</v>
      </c>
      <c r="T23" s="26">
        <f t="shared" si="3"/>
        <v>2</v>
      </c>
      <c r="U23" s="26">
        <f t="shared" si="4"/>
        <v>0</v>
      </c>
      <c r="V23" s="26">
        <f t="shared" si="5"/>
        <v>1</v>
      </c>
      <c r="W23" s="26">
        <f t="shared" si="6"/>
        <v>7</v>
      </c>
      <c r="X23" s="26">
        <f t="shared" si="7"/>
        <v>4</v>
      </c>
      <c r="Y23" s="26">
        <f t="shared" si="8"/>
        <v>2</v>
      </c>
      <c r="Z23" s="26">
        <f t="shared" si="9"/>
        <v>1</v>
      </c>
    </row>
    <row r="24" spans="2:26" ht="20.100000000000001" customHeight="1" thickBot="1" x14ac:dyDescent="0.25">
      <c r="B24" s="6" t="s">
        <v>14</v>
      </c>
      <c r="C24" s="26">
        <v>9</v>
      </c>
      <c r="D24" s="26">
        <v>7</v>
      </c>
      <c r="E24" s="26">
        <v>1</v>
      </c>
      <c r="F24" s="26">
        <v>1</v>
      </c>
      <c r="G24" s="26">
        <v>1</v>
      </c>
      <c r="H24" s="26">
        <v>1</v>
      </c>
      <c r="I24" s="26">
        <v>0</v>
      </c>
      <c r="J24" s="26">
        <v>0</v>
      </c>
      <c r="K24" s="26">
        <v>13</v>
      </c>
      <c r="L24" s="26">
        <v>8</v>
      </c>
      <c r="M24" s="26">
        <v>4</v>
      </c>
      <c r="N24" s="26">
        <v>1</v>
      </c>
      <c r="O24" s="26">
        <v>2</v>
      </c>
      <c r="P24" s="26">
        <v>2</v>
      </c>
      <c r="Q24" s="26">
        <v>0</v>
      </c>
      <c r="R24" s="26">
        <v>0</v>
      </c>
      <c r="S24" s="26">
        <f t="shared" si="2"/>
        <v>10</v>
      </c>
      <c r="T24" s="26">
        <f t="shared" si="3"/>
        <v>8</v>
      </c>
      <c r="U24" s="26">
        <f t="shared" si="4"/>
        <v>1</v>
      </c>
      <c r="V24" s="26">
        <f t="shared" si="5"/>
        <v>1</v>
      </c>
      <c r="W24" s="26">
        <f t="shared" si="6"/>
        <v>15</v>
      </c>
      <c r="X24" s="26">
        <f t="shared" si="7"/>
        <v>10</v>
      </c>
      <c r="Y24" s="26">
        <f t="shared" si="8"/>
        <v>4</v>
      </c>
      <c r="Z24" s="26">
        <f t="shared" si="9"/>
        <v>1</v>
      </c>
    </row>
    <row r="25" spans="2:26" ht="20.100000000000001" customHeight="1" thickBot="1" x14ac:dyDescent="0.25">
      <c r="B25" s="6" t="s">
        <v>15</v>
      </c>
      <c r="C25" s="26">
        <v>2</v>
      </c>
      <c r="D25" s="26">
        <v>2</v>
      </c>
      <c r="E25" s="26">
        <v>0</v>
      </c>
      <c r="F25" s="26">
        <v>0</v>
      </c>
      <c r="G25" s="26">
        <v>1</v>
      </c>
      <c r="H25" s="26">
        <v>0</v>
      </c>
      <c r="I25" s="26">
        <v>1</v>
      </c>
      <c r="J25" s="26">
        <v>0</v>
      </c>
      <c r="K25" s="26">
        <v>1</v>
      </c>
      <c r="L25" s="26">
        <v>0</v>
      </c>
      <c r="M25" s="26">
        <v>0</v>
      </c>
      <c r="N25" s="26">
        <v>1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3</v>
      </c>
      <c r="T25" s="26">
        <f t="shared" si="3"/>
        <v>2</v>
      </c>
      <c r="U25" s="26">
        <f t="shared" si="4"/>
        <v>1</v>
      </c>
      <c r="V25" s="26">
        <f t="shared" si="5"/>
        <v>0</v>
      </c>
      <c r="W25" s="26">
        <f t="shared" si="6"/>
        <v>1</v>
      </c>
      <c r="X25" s="26">
        <f t="shared" si="7"/>
        <v>0</v>
      </c>
      <c r="Y25" s="26">
        <f t="shared" si="8"/>
        <v>0</v>
      </c>
      <c r="Z25" s="26">
        <f t="shared" si="9"/>
        <v>1</v>
      </c>
    </row>
    <row r="26" spans="2:26" ht="20.100000000000001" customHeight="1" thickBot="1" x14ac:dyDescent="0.25">
      <c r="B26" s="6" t="s">
        <v>16</v>
      </c>
      <c r="C26" s="26">
        <v>2</v>
      </c>
      <c r="D26" s="26">
        <v>0</v>
      </c>
      <c r="E26" s="26">
        <v>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2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2</v>
      </c>
      <c r="T26" s="26">
        <f t="shared" si="3"/>
        <v>0</v>
      </c>
      <c r="U26" s="26">
        <f t="shared" si="4"/>
        <v>2</v>
      </c>
      <c r="V26" s="26">
        <f t="shared" si="5"/>
        <v>0</v>
      </c>
      <c r="W26" s="26">
        <f t="shared" si="6"/>
        <v>2</v>
      </c>
      <c r="X26" s="26">
        <f t="shared" si="7"/>
        <v>1</v>
      </c>
      <c r="Y26" s="26">
        <f t="shared" si="8"/>
        <v>0</v>
      </c>
      <c r="Z26" s="26">
        <f t="shared" si="9"/>
        <v>1</v>
      </c>
    </row>
    <row r="27" spans="2:26" ht="20.100000000000001" customHeight="1" thickBot="1" x14ac:dyDescent="0.25">
      <c r="B27" s="7" t="s">
        <v>17</v>
      </c>
      <c r="C27" s="26">
        <v>6</v>
      </c>
      <c r="D27" s="26">
        <v>3</v>
      </c>
      <c r="E27" s="26">
        <v>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2</v>
      </c>
      <c r="L27" s="26">
        <v>2</v>
      </c>
      <c r="M27" s="26">
        <v>0</v>
      </c>
      <c r="N27" s="26">
        <v>0</v>
      </c>
      <c r="O27" s="26">
        <v>1</v>
      </c>
      <c r="P27" s="26">
        <v>1</v>
      </c>
      <c r="Q27" s="26">
        <v>0</v>
      </c>
      <c r="R27" s="26">
        <v>0</v>
      </c>
      <c r="S27" s="26">
        <f t="shared" si="2"/>
        <v>6</v>
      </c>
      <c r="T27" s="26">
        <f t="shared" si="3"/>
        <v>3</v>
      </c>
      <c r="U27" s="26">
        <f t="shared" si="4"/>
        <v>3</v>
      </c>
      <c r="V27" s="26">
        <f t="shared" si="5"/>
        <v>0</v>
      </c>
      <c r="W27" s="26">
        <f t="shared" si="6"/>
        <v>3</v>
      </c>
      <c r="X27" s="26">
        <f t="shared" si="7"/>
        <v>3</v>
      </c>
      <c r="Y27" s="26">
        <f t="shared" si="8"/>
        <v>0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2</v>
      </c>
      <c r="D28" s="26">
        <v>2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1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2</v>
      </c>
      <c r="T28" s="26">
        <f t="shared" si="3"/>
        <v>2</v>
      </c>
      <c r="U28" s="26">
        <f t="shared" si="4"/>
        <v>0</v>
      </c>
      <c r="V28" s="26">
        <f t="shared" si="5"/>
        <v>0</v>
      </c>
      <c r="W28" s="26">
        <f t="shared" si="6"/>
        <v>1</v>
      </c>
      <c r="X28" s="26">
        <f t="shared" si="7"/>
        <v>1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85</v>
      </c>
      <c r="D29" s="13">
        <f t="shared" ref="D29:R29" si="10">SUM(D12:D28)</f>
        <v>50</v>
      </c>
      <c r="E29" s="13">
        <f t="shared" si="10"/>
        <v>24</v>
      </c>
      <c r="F29" s="13">
        <f t="shared" si="10"/>
        <v>11</v>
      </c>
      <c r="G29" s="13">
        <f t="shared" si="10"/>
        <v>17</v>
      </c>
      <c r="H29" s="13">
        <f t="shared" si="10"/>
        <v>14</v>
      </c>
      <c r="I29" s="13">
        <f t="shared" si="10"/>
        <v>3</v>
      </c>
      <c r="J29" s="13">
        <f t="shared" si="10"/>
        <v>0</v>
      </c>
      <c r="K29" s="13">
        <f t="shared" si="10"/>
        <v>80</v>
      </c>
      <c r="L29" s="13">
        <f t="shared" si="10"/>
        <v>47</v>
      </c>
      <c r="M29" s="13">
        <f t="shared" si="10"/>
        <v>20</v>
      </c>
      <c r="N29" s="13">
        <f t="shared" si="10"/>
        <v>13</v>
      </c>
      <c r="O29" s="13">
        <f t="shared" si="10"/>
        <v>21</v>
      </c>
      <c r="P29" s="13">
        <f t="shared" si="10"/>
        <v>19</v>
      </c>
      <c r="Q29" s="13">
        <f t="shared" si="10"/>
        <v>2</v>
      </c>
      <c r="R29" s="13">
        <f t="shared" si="10"/>
        <v>0</v>
      </c>
      <c r="S29" s="13">
        <f>SUM(S12:S28)</f>
        <v>102</v>
      </c>
      <c r="T29" s="13">
        <f t="shared" ref="T29:Z29" si="11">SUM(T12:T28)</f>
        <v>64</v>
      </c>
      <c r="U29" s="13">
        <f t="shared" si="11"/>
        <v>27</v>
      </c>
      <c r="V29" s="13">
        <f t="shared" si="11"/>
        <v>11</v>
      </c>
      <c r="W29" s="13">
        <f t="shared" si="11"/>
        <v>101</v>
      </c>
      <c r="X29" s="13">
        <f t="shared" si="11"/>
        <v>66</v>
      </c>
      <c r="Y29" s="13">
        <f t="shared" si="11"/>
        <v>22</v>
      </c>
      <c r="Z29" s="13">
        <f t="shared" si="11"/>
        <v>13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1" t="s">
        <v>115</v>
      </c>
      <c r="D33" s="31"/>
      <c r="E33" s="31"/>
      <c r="F33" s="31"/>
      <c r="G33" s="31" t="s">
        <v>115</v>
      </c>
      <c r="H33" s="31"/>
      <c r="I33" s="31"/>
      <c r="J33" s="31"/>
      <c r="K33" s="31" t="s">
        <v>115</v>
      </c>
      <c r="L33" s="31"/>
      <c r="M33" s="31"/>
      <c r="N33" s="31"/>
    </row>
    <row r="34" spans="2:14" ht="44.25" customHeight="1" thickBot="1" x14ac:dyDescent="0.25">
      <c r="B34" s="20"/>
      <c r="C34" s="58" t="s">
        <v>99</v>
      </c>
      <c r="D34" s="57"/>
      <c r="E34" s="57"/>
      <c r="F34" s="57"/>
      <c r="G34" s="58" t="s">
        <v>101</v>
      </c>
      <c r="H34" s="57"/>
      <c r="I34" s="57"/>
      <c r="J34" s="57"/>
      <c r="K34" s="58" t="s">
        <v>100</v>
      </c>
      <c r="L34" s="57"/>
      <c r="M34" s="57"/>
      <c r="N34" s="57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0</v>
      </c>
      <c r="D36" s="15">
        <f t="shared" si="12"/>
        <v>-0.3125</v>
      </c>
      <c r="E36" s="15">
        <f t="shared" si="12"/>
        <v>0.125</v>
      </c>
      <c r="F36" s="15" t="str">
        <f t="shared" si="12"/>
        <v>-</v>
      </c>
      <c r="G36" s="15">
        <f t="shared" si="12"/>
        <v>-0.2857142857142857</v>
      </c>
      <c r="H36" s="15">
        <f t="shared" si="12"/>
        <v>-0.2857142857142857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-6.4516129032258063E-2</v>
      </c>
      <c r="L36" s="15">
        <f>IF(T12=0,"-",IF(X12=0,"-",(X12-T12)/T12))</f>
        <v>-0.30434782608695654</v>
      </c>
      <c r="M36" s="15">
        <f>IF(U12=0,"-",IF(Y12=0,"-",(Y12-U12)/U12))</f>
        <v>0.125</v>
      </c>
      <c r="N36" s="15" t="str">
        <f>IF(V12=0,"-",IF(Z12=0,"-",(Z12-V12)/V12))</f>
        <v>-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-0.5</v>
      </c>
      <c r="D37" s="15" t="str">
        <f t="shared" si="13"/>
        <v>-</v>
      </c>
      <c r="E37" s="15" t="str">
        <f t="shared" si="13"/>
        <v>-</v>
      </c>
      <c r="F37" s="15">
        <f t="shared" si="13"/>
        <v>0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-0.5</v>
      </c>
      <c r="L37" s="15" t="str">
        <f t="shared" si="14"/>
        <v>-</v>
      </c>
      <c r="M37" s="15" t="str">
        <f t="shared" si="14"/>
        <v>-</v>
      </c>
      <c r="N37" s="15">
        <f t="shared" si="14"/>
        <v>0</v>
      </c>
    </row>
    <row r="38" spans="2:14" ht="20.100000000000001" customHeight="1" thickBot="1" x14ac:dyDescent="0.25">
      <c r="B38" s="6" t="s">
        <v>4</v>
      </c>
      <c r="C38" s="15" t="str">
        <f t="shared" ref="C38:J38" si="15">IF(C14=0,"-",IF(K14=0,"-",(K14-C14)/C14))</f>
        <v>-</v>
      </c>
      <c r="D38" s="15" t="str">
        <f t="shared" si="15"/>
        <v>-</v>
      </c>
      <c r="E38" s="15" t="str">
        <f t="shared" si="15"/>
        <v>-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 t="str">
        <f t="shared" ref="K38:N38" si="16">IF(S14=0,"-",IF(W14=0,"-",(W14-S14)/S14))</f>
        <v>-</v>
      </c>
      <c r="L38" s="15" t="str">
        <f t="shared" si="16"/>
        <v>-</v>
      </c>
      <c r="M38" s="15" t="str">
        <f t="shared" si="16"/>
        <v>-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-0.5714285714285714</v>
      </c>
      <c r="D40" s="15">
        <f t="shared" si="19"/>
        <v>-0.33333333333333331</v>
      </c>
      <c r="E40" s="15" t="str">
        <f t="shared" si="19"/>
        <v>-</v>
      </c>
      <c r="F40" s="15">
        <f t="shared" si="19"/>
        <v>-0.5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-0.42857142857142855</v>
      </c>
      <c r="L40" s="15">
        <f t="shared" si="20"/>
        <v>0</v>
      </c>
      <c r="M40" s="15" t="str">
        <f t="shared" si="20"/>
        <v>-</v>
      </c>
      <c r="N40" s="15">
        <f t="shared" si="20"/>
        <v>-0.5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-0.25</v>
      </c>
      <c r="D42" s="15">
        <f t="shared" si="23"/>
        <v>0</v>
      </c>
      <c r="E42" s="15">
        <f t="shared" si="23"/>
        <v>-0.5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-0.4</v>
      </c>
      <c r="L42" s="15">
        <f t="shared" si="24"/>
        <v>-0.33333333333333331</v>
      </c>
      <c r="M42" s="15">
        <f t="shared" si="24"/>
        <v>-0.5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-0.33333333333333331</v>
      </c>
      <c r="D43" s="15">
        <f t="shared" si="25"/>
        <v>0</v>
      </c>
      <c r="E43" s="15">
        <f t="shared" si="25"/>
        <v>0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-0.33333333333333331</v>
      </c>
      <c r="L43" s="15">
        <f t="shared" si="26"/>
        <v>0</v>
      </c>
      <c r="M43" s="15">
        <f t="shared" si="26"/>
        <v>0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-0.5714285714285714</v>
      </c>
      <c r="D44" s="15">
        <f t="shared" si="27"/>
        <v>-0.66666666666666663</v>
      </c>
      <c r="E44" s="15">
        <f t="shared" si="27"/>
        <v>0</v>
      </c>
      <c r="F44" s="15">
        <f t="shared" si="27"/>
        <v>-0.66666666666666663</v>
      </c>
      <c r="G44" s="15">
        <f t="shared" si="27"/>
        <v>0.75</v>
      </c>
      <c r="H44" s="15">
        <f t="shared" si="27"/>
        <v>0.66666666666666663</v>
      </c>
      <c r="I44" s="15">
        <f t="shared" si="27"/>
        <v>1</v>
      </c>
      <c r="J44" s="15" t="str">
        <f t="shared" si="27"/>
        <v>-</v>
      </c>
      <c r="K44" s="15">
        <f t="shared" ref="K44:N44" si="28">IF(S20=0,"-",IF(W20=0,"-",(W20-S20)/S20))</f>
        <v>-0.27777777777777779</v>
      </c>
      <c r="L44" s="15">
        <f t="shared" si="28"/>
        <v>-0.33333333333333331</v>
      </c>
      <c r="M44" s="15">
        <f t="shared" si="28"/>
        <v>0.33333333333333331</v>
      </c>
      <c r="N44" s="15">
        <f t="shared" si="28"/>
        <v>-0.66666666666666663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1.75</v>
      </c>
      <c r="D45" s="15">
        <f t="shared" si="29"/>
        <v>4</v>
      </c>
      <c r="E45" s="15" t="str">
        <f t="shared" si="29"/>
        <v>-</v>
      </c>
      <c r="F45" s="15">
        <f t="shared" si="29"/>
        <v>0</v>
      </c>
      <c r="G45" s="15">
        <f t="shared" si="29"/>
        <v>0</v>
      </c>
      <c r="H45" s="15">
        <f t="shared" si="29"/>
        <v>0.5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1</v>
      </c>
      <c r="L45" s="15">
        <f t="shared" si="30"/>
        <v>2.25</v>
      </c>
      <c r="M45" s="15" t="str">
        <f t="shared" si="30"/>
        <v>-</v>
      </c>
      <c r="N45" s="15">
        <f t="shared" si="30"/>
        <v>0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1</v>
      </c>
      <c r="D47" s="15">
        <f t="shared" si="33"/>
        <v>0.5</v>
      </c>
      <c r="E47" s="15" t="str">
        <f t="shared" si="33"/>
        <v>-</v>
      </c>
      <c r="F47" s="15">
        <f t="shared" si="33"/>
        <v>0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1.3333333333333333</v>
      </c>
      <c r="L47" s="15">
        <f t="shared" si="34"/>
        <v>1</v>
      </c>
      <c r="M47" s="15" t="str">
        <f t="shared" si="34"/>
        <v>-</v>
      </c>
      <c r="N47" s="15">
        <f t="shared" si="34"/>
        <v>0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0.44444444444444442</v>
      </c>
      <c r="D48" s="15">
        <f t="shared" si="35"/>
        <v>0.14285714285714285</v>
      </c>
      <c r="E48" s="15">
        <f t="shared" si="35"/>
        <v>3</v>
      </c>
      <c r="F48" s="15">
        <f t="shared" si="35"/>
        <v>0</v>
      </c>
      <c r="G48" s="15">
        <f t="shared" si="35"/>
        <v>1</v>
      </c>
      <c r="H48" s="15">
        <f t="shared" si="35"/>
        <v>1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0.5</v>
      </c>
      <c r="L48" s="15">
        <f t="shared" si="36"/>
        <v>0.25</v>
      </c>
      <c r="M48" s="15">
        <f t="shared" si="36"/>
        <v>3</v>
      </c>
      <c r="N48" s="15">
        <f t="shared" si="36"/>
        <v>0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-0.5</v>
      </c>
      <c r="D49" s="15" t="str">
        <f t="shared" si="37"/>
        <v>-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-0.66666666666666663</v>
      </c>
      <c r="L49" s="15" t="str">
        <f t="shared" si="38"/>
        <v>-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>
        <f t="shared" ref="C50:J50" si="39">IF(C26=0,"-",IF(K26=0,"-",(K26-C26)/C26))</f>
        <v>0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>
        <f t="shared" ref="K50:N50" si="40">IF(S26=0,"-",IF(W26=0,"-",(W26-S26)/S26))</f>
        <v>0</v>
      </c>
      <c r="L50" s="15" t="str">
        <f t="shared" si="40"/>
        <v>-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-0.66666666666666663</v>
      </c>
      <c r="D51" s="15">
        <f t="shared" si="41"/>
        <v>-0.33333333333333331</v>
      </c>
      <c r="E51" s="15" t="str">
        <f t="shared" si="41"/>
        <v>-</v>
      </c>
      <c r="F51" s="15" t="str">
        <f t="shared" si="41"/>
        <v>-</v>
      </c>
      <c r="G51" s="15" t="str">
        <f t="shared" si="41"/>
        <v>-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-0.5</v>
      </c>
      <c r="L51" s="15">
        <f t="shared" si="42"/>
        <v>0</v>
      </c>
      <c r="M51" s="15" t="str">
        <f t="shared" si="42"/>
        <v>-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>
        <f t="shared" ref="C52:J52" si="43">IF(C28=0,"-",IF(K28=0,"-",(K28-C28)/C28))</f>
        <v>-0.5</v>
      </c>
      <c r="D52" s="15">
        <f t="shared" si="43"/>
        <v>-0.5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>
        <f t="shared" ref="K52:N52" si="44">IF(S28=0,"-",IF(W28=0,"-",(W28-S28)/S28))</f>
        <v>-0.5</v>
      </c>
      <c r="L52" s="15">
        <f t="shared" si="44"/>
        <v>-0.5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-5.8823529411764705E-2</v>
      </c>
      <c r="D53" s="16">
        <f t="shared" si="45"/>
        <v>-0.06</v>
      </c>
      <c r="E53" s="16">
        <f t="shared" si="45"/>
        <v>-0.16666666666666666</v>
      </c>
      <c r="F53" s="16">
        <f t="shared" si="45"/>
        <v>0.18181818181818182</v>
      </c>
      <c r="G53" s="16">
        <f t="shared" si="45"/>
        <v>0.23529411764705882</v>
      </c>
      <c r="H53" s="16">
        <f t="shared" si="45"/>
        <v>0.35714285714285715</v>
      </c>
      <c r="I53" s="16">
        <f t="shared" si="45"/>
        <v>-0.33333333333333331</v>
      </c>
      <c r="J53" s="16" t="str">
        <f t="shared" si="45"/>
        <v>-</v>
      </c>
      <c r="K53" s="16">
        <f t="shared" ref="K53:N53" si="46">IF(S29=0,"-",IF(W29=0,"-",(W29-S29)/S29))</f>
        <v>-9.8039215686274508E-3</v>
      </c>
      <c r="L53" s="16">
        <f t="shared" si="46"/>
        <v>3.125E-2</v>
      </c>
      <c r="M53" s="16">
        <f t="shared" si="46"/>
        <v>-0.18518518518518517</v>
      </c>
      <c r="N53" s="16">
        <f t="shared" si="46"/>
        <v>0.18181818181818182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0" t="s">
        <v>112</v>
      </c>
      <c r="D8" s="31"/>
      <c r="E8" s="31"/>
      <c r="F8" s="31"/>
      <c r="G8" s="31"/>
      <c r="H8" s="31"/>
      <c r="I8" s="31"/>
      <c r="J8" s="31"/>
      <c r="K8" s="30" t="s">
        <v>113</v>
      </c>
      <c r="L8" s="31"/>
      <c r="M8" s="31"/>
      <c r="N8" s="31"/>
      <c r="O8" s="31"/>
      <c r="P8" s="31"/>
      <c r="Q8" s="31"/>
      <c r="R8" s="31"/>
    </row>
    <row r="9" spans="2:18" ht="44.1" customHeight="1" thickBot="1" x14ac:dyDescent="0.25">
      <c r="C9" s="32" t="s">
        <v>20</v>
      </c>
      <c r="D9" s="34" t="s">
        <v>28</v>
      </c>
      <c r="E9" s="36" t="s">
        <v>21</v>
      </c>
      <c r="F9" s="43" t="s">
        <v>22</v>
      </c>
      <c r="G9" s="44"/>
      <c r="H9" s="45"/>
      <c r="I9" s="36" t="s">
        <v>23</v>
      </c>
      <c r="J9" s="36" t="s">
        <v>24</v>
      </c>
      <c r="K9" s="36" t="s">
        <v>20</v>
      </c>
      <c r="L9" s="34" t="s">
        <v>28</v>
      </c>
      <c r="M9" s="36" t="s">
        <v>21</v>
      </c>
      <c r="N9" s="43" t="s">
        <v>22</v>
      </c>
      <c r="O9" s="44"/>
      <c r="P9" s="45"/>
      <c r="Q9" s="36" t="s">
        <v>23</v>
      </c>
      <c r="R9" s="36" t="s">
        <v>24</v>
      </c>
    </row>
    <row r="10" spans="2:18" ht="44.1" customHeight="1" thickBot="1" x14ac:dyDescent="0.25">
      <c r="C10" s="46"/>
      <c r="D10" s="47"/>
      <c r="E10" s="42"/>
      <c r="F10" s="10" t="s">
        <v>25</v>
      </c>
      <c r="G10" s="10" t="s">
        <v>26</v>
      </c>
      <c r="H10" s="10" t="s">
        <v>27</v>
      </c>
      <c r="I10" s="42"/>
      <c r="J10" s="42"/>
      <c r="K10" s="42"/>
      <c r="L10" s="47"/>
      <c r="M10" s="42"/>
      <c r="N10" s="10" t="s">
        <v>25</v>
      </c>
      <c r="O10" s="10" t="s">
        <v>26</v>
      </c>
      <c r="P10" s="10" t="s">
        <v>27</v>
      </c>
      <c r="Q10" s="42"/>
      <c r="R10" s="42"/>
    </row>
    <row r="11" spans="2:18" ht="20.100000000000001" customHeight="1" thickBot="1" x14ac:dyDescent="0.25">
      <c r="B11" s="5" t="s">
        <v>2</v>
      </c>
      <c r="C11" s="12">
        <v>8615</v>
      </c>
      <c r="D11" s="12">
        <v>223</v>
      </c>
      <c r="E11" s="12">
        <v>35</v>
      </c>
      <c r="F11" s="12">
        <v>5881</v>
      </c>
      <c r="G11" s="12">
        <v>148</v>
      </c>
      <c r="H11" s="12">
        <v>773</v>
      </c>
      <c r="I11" s="12">
        <v>778</v>
      </c>
      <c r="J11" s="12">
        <v>777</v>
      </c>
      <c r="K11" s="12">
        <v>8579</v>
      </c>
      <c r="L11" s="12">
        <v>173</v>
      </c>
      <c r="M11" s="12">
        <v>79</v>
      </c>
      <c r="N11" s="12">
        <v>5986</v>
      </c>
      <c r="O11" s="12">
        <v>196</v>
      </c>
      <c r="P11" s="12">
        <v>953</v>
      </c>
      <c r="Q11" s="12">
        <v>781</v>
      </c>
      <c r="R11" s="12">
        <v>411</v>
      </c>
    </row>
    <row r="12" spans="2:18" ht="20.100000000000001" customHeight="1" thickBot="1" x14ac:dyDescent="0.25">
      <c r="B12" s="6" t="s">
        <v>3</v>
      </c>
      <c r="C12" s="12">
        <v>1037</v>
      </c>
      <c r="D12" s="12">
        <v>5</v>
      </c>
      <c r="E12" s="12">
        <v>12</v>
      </c>
      <c r="F12" s="12">
        <v>641</v>
      </c>
      <c r="G12" s="12">
        <v>2</v>
      </c>
      <c r="H12" s="12">
        <v>212</v>
      </c>
      <c r="I12" s="12">
        <v>163</v>
      </c>
      <c r="J12" s="12">
        <v>2</v>
      </c>
      <c r="K12" s="12">
        <v>1013</v>
      </c>
      <c r="L12" s="12">
        <v>9</v>
      </c>
      <c r="M12" s="12">
        <v>0</v>
      </c>
      <c r="N12" s="12">
        <v>737</v>
      </c>
      <c r="O12" s="12">
        <v>10</v>
      </c>
      <c r="P12" s="12">
        <v>182</v>
      </c>
      <c r="Q12" s="12">
        <v>63</v>
      </c>
      <c r="R12" s="12">
        <v>12</v>
      </c>
    </row>
    <row r="13" spans="2:18" ht="20.100000000000001" customHeight="1" thickBot="1" x14ac:dyDescent="0.25">
      <c r="B13" s="6" t="s">
        <v>4</v>
      </c>
      <c r="C13" s="12">
        <v>795</v>
      </c>
      <c r="D13" s="12">
        <v>11</v>
      </c>
      <c r="E13" s="12">
        <v>1</v>
      </c>
      <c r="F13" s="12">
        <v>518</v>
      </c>
      <c r="G13" s="12">
        <v>4</v>
      </c>
      <c r="H13" s="12">
        <v>113</v>
      </c>
      <c r="I13" s="12">
        <v>130</v>
      </c>
      <c r="J13" s="12">
        <v>18</v>
      </c>
      <c r="K13" s="12">
        <v>715</v>
      </c>
      <c r="L13" s="12">
        <v>10</v>
      </c>
      <c r="M13" s="12">
        <v>2</v>
      </c>
      <c r="N13" s="12">
        <v>459</v>
      </c>
      <c r="O13" s="12">
        <v>4</v>
      </c>
      <c r="P13" s="12">
        <v>104</v>
      </c>
      <c r="Q13" s="12">
        <v>118</v>
      </c>
      <c r="R13" s="12">
        <v>18</v>
      </c>
    </row>
    <row r="14" spans="2:18" ht="20.100000000000001" customHeight="1" thickBot="1" x14ac:dyDescent="0.25">
      <c r="B14" s="6" t="s">
        <v>5</v>
      </c>
      <c r="C14" s="12">
        <v>1356</v>
      </c>
      <c r="D14" s="12">
        <v>42</v>
      </c>
      <c r="E14" s="12">
        <v>1</v>
      </c>
      <c r="F14" s="12">
        <v>940</v>
      </c>
      <c r="G14" s="12">
        <v>26</v>
      </c>
      <c r="H14" s="12">
        <v>152</v>
      </c>
      <c r="I14" s="12">
        <v>187</v>
      </c>
      <c r="J14" s="12">
        <v>8</v>
      </c>
      <c r="K14" s="12">
        <v>1851</v>
      </c>
      <c r="L14" s="12">
        <v>99</v>
      </c>
      <c r="M14" s="12">
        <v>4</v>
      </c>
      <c r="N14" s="12">
        <v>1291</v>
      </c>
      <c r="O14" s="12">
        <v>48</v>
      </c>
      <c r="P14" s="12">
        <v>190</v>
      </c>
      <c r="Q14" s="12">
        <v>198</v>
      </c>
      <c r="R14" s="12">
        <v>21</v>
      </c>
    </row>
    <row r="15" spans="2:18" ht="20.100000000000001" customHeight="1" thickBot="1" x14ac:dyDescent="0.25">
      <c r="B15" s="6" t="s">
        <v>6</v>
      </c>
      <c r="C15" s="12">
        <v>2128</v>
      </c>
      <c r="D15" s="12">
        <v>27</v>
      </c>
      <c r="E15" s="12">
        <v>5</v>
      </c>
      <c r="F15" s="12">
        <v>1490</v>
      </c>
      <c r="G15" s="12">
        <v>33</v>
      </c>
      <c r="H15" s="12">
        <v>285</v>
      </c>
      <c r="I15" s="12">
        <v>244</v>
      </c>
      <c r="J15" s="12">
        <v>44</v>
      </c>
      <c r="K15" s="12">
        <v>2367</v>
      </c>
      <c r="L15" s="12">
        <v>74</v>
      </c>
      <c r="M15" s="12">
        <v>0</v>
      </c>
      <c r="N15" s="12">
        <v>1633</v>
      </c>
      <c r="O15" s="12">
        <v>33</v>
      </c>
      <c r="P15" s="12">
        <v>206</v>
      </c>
      <c r="Q15" s="12">
        <v>369</v>
      </c>
      <c r="R15" s="12">
        <v>52</v>
      </c>
    </row>
    <row r="16" spans="2:18" ht="20.100000000000001" customHeight="1" thickBot="1" x14ac:dyDescent="0.25">
      <c r="B16" s="6" t="s">
        <v>7</v>
      </c>
      <c r="C16" s="12">
        <v>479</v>
      </c>
      <c r="D16" s="12">
        <v>4</v>
      </c>
      <c r="E16" s="12">
        <v>0</v>
      </c>
      <c r="F16" s="12">
        <v>309</v>
      </c>
      <c r="G16" s="12">
        <v>8</v>
      </c>
      <c r="H16" s="12">
        <v>29</v>
      </c>
      <c r="I16" s="12">
        <v>26</v>
      </c>
      <c r="J16" s="12">
        <v>103</v>
      </c>
      <c r="K16" s="12">
        <v>497</v>
      </c>
      <c r="L16" s="12">
        <v>3</v>
      </c>
      <c r="M16" s="12">
        <v>1</v>
      </c>
      <c r="N16" s="12">
        <v>310</v>
      </c>
      <c r="O16" s="12">
        <v>7</v>
      </c>
      <c r="P16" s="12">
        <v>21</v>
      </c>
      <c r="Q16" s="12">
        <v>65</v>
      </c>
      <c r="R16" s="12">
        <v>90</v>
      </c>
    </row>
    <row r="17" spans="2:18" ht="20.100000000000001" customHeight="1" thickBot="1" x14ac:dyDescent="0.25">
      <c r="B17" s="6" t="s">
        <v>8</v>
      </c>
      <c r="C17" s="12">
        <v>1328</v>
      </c>
      <c r="D17" s="12">
        <v>17</v>
      </c>
      <c r="E17" s="12">
        <v>3</v>
      </c>
      <c r="F17" s="12">
        <v>1031</v>
      </c>
      <c r="G17" s="12">
        <v>16</v>
      </c>
      <c r="H17" s="12">
        <v>214</v>
      </c>
      <c r="I17" s="12">
        <v>38</v>
      </c>
      <c r="J17" s="12">
        <v>9</v>
      </c>
      <c r="K17" s="12">
        <v>1274</v>
      </c>
      <c r="L17" s="12">
        <v>6</v>
      </c>
      <c r="M17" s="12">
        <v>0</v>
      </c>
      <c r="N17" s="12">
        <v>983</v>
      </c>
      <c r="O17" s="12">
        <v>15</v>
      </c>
      <c r="P17" s="12">
        <v>213</v>
      </c>
      <c r="Q17" s="12">
        <v>35</v>
      </c>
      <c r="R17" s="12">
        <v>22</v>
      </c>
    </row>
    <row r="18" spans="2:18" ht="20.100000000000001" customHeight="1" thickBot="1" x14ac:dyDescent="0.25">
      <c r="B18" s="6" t="s">
        <v>9</v>
      </c>
      <c r="C18" s="12">
        <v>1465</v>
      </c>
      <c r="D18" s="12">
        <v>40</v>
      </c>
      <c r="E18" s="12">
        <v>7</v>
      </c>
      <c r="F18" s="12">
        <v>1137</v>
      </c>
      <c r="G18" s="12">
        <v>26</v>
      </c>
      <c r="H18" s="12">
        <v>158</v>
      </c>
      <c r="I18" s="12">
        <v>91</v>
      </c>
      <c r="J18" s="12">
        <v>6</v>
      </c>
      <c r="K18" s="12">
        <v>1541</v>
      </c>
      <c r="L18" s="12">
        <v>20</v>
      </c>
      <c r="M18" s="12">
        <v>1</v>
      </c>
      <c r="N18" s="12">
        <v>1160</v>
      </c>
      <c r="O18" s="12">
        <v>39</v>
      </c>
      <c r="P18" s="12">
        <v>111</v>
      </c>
      <c r="Q18" s="12">
        <v>165</v>
      </c>
      <c r="R18" s="12">
        <v>45</v>
      </c>
    </row>
    <row r="19" spans="2:18" ht="20.100000000000001" customHeight="1" thickBot="1" x14ac:dyDescent="0.25">
      <c r="B19" s="6" t="s">
        <v>10</v>
      </c>
      <c r="C19" s="12">
        <v>5693</v>
      </c>
      <c r="D19" s="12">
        <v>134</v>
      </c>
      <c r="E19" s="12">
        <v>16</v>
      </c>
      <c r="F19" s="12">
        <v>4138</v>
      </c>
      <c r="G19" s="12">
        <v>102</v>
      </c>
      <c r="H19" s="12">
        <v>805</v>
      </c>
      <c r="I19" s="12">
        <v>468</v>
      </c>
      <c r="J19" s="12">
        <v>30</v>
      </c>
      <c r="K19" s="12">
        <v>5562</v>
      </c>
      <c r="L19" s="12">
        <v>170</v>
      </c>
      <c r="M19" s="12">
        <v>12</v>
      </c>
      <c r="N19" s="12">
        <v>3904</v>
      </c>
      <c r="O19" s="12">
        <v>61</v>
      </c>
      <c r="P19" s="12">
        <v>883</v>
      </c>
      <c r="Q19" s="12">
        <v>497</v>
      </c>
      <c r="R19" s="12">
        <v>35</v>
      </c>
    </row>
    <row r="20" spans="2:18" ht="20.100000000000001" customHeight="1" thickBot="1" x14ac:dyDescent="0.25">
      <c r="B20" s="6" t="s">
        <v>11</v>
      </c>
      <c r="C20" s="12">
        <v>5738</v>
      </c>
      <c r="D20" s="12">
        <v>120</v>
      </c>
      <c r="E20" s="12">
        <v>285</v>
      </c>
      <c r="F20" s="12">
        <v>3476</v>
      </c>
      <c r="G20" s="12">
        <v>70</v>
      </c>
      <c r="H20" s="12">
        <v>768</v>
      </c>
      <c r="I20" s="12">
        <v>879</v>
      </c>
      <c r="J20" s="12">
        <v>140</v>
      </c>
      <c r="K20" s="12">
        <v>6146</v>
      </c>
      <c r="L20" s="12">
        <v>115</v>
      </c>
      <c r="M20" s="12">
        <v>12</v>
      </c>
      <c r="N20" s="12">
        <v>3832</v>
      </c>
      <c r="O20" s="12">
        <v>199</v>
      </c>
      <c r="P20" s="12">
        <v>630</v>
      </c>
      <c r="Q20" s="12">
        <v>1192</v>
      </c>
      <c r="R20" s="12">
        <v>166</v>
      </c>
    </row>
    <row r="21" spans="2:18" ht="20.100000000000001" customHeight="1" thickBot="1" x14ac:dyDescent="0.25">
      <c r="B21" s="6" t="s">
        <v>12</v>
      </c>
      <c r="C21" s="12">
        <v>644</v>
      </c>
      <c r="D21" s="12">
        <v>24</v>
      </c>
      <c r="E21" s="12">
        <v>0</v>
      </c>
      <c r="F21" s="12">
        <v>424</v>
      </c>
      <c r="G21" s="12">
        <v>5</v>
      </c>
      <c r="H21" s="12">
        <v>75</v>
      </c>
      <c r="I21" s="12">
        <v>31</v>
      </c>
      <c r="J21" s="12">
        <v>85</v>
      </c>
      <c r="K21" s="12">
        <v>618</v>
      </c>
      <c r="L21" s="12">
        <v>34</v>
      </c>
      <c r="M21" s="12">
        <v>0</v>
      </c>
      <c r="N21" s="12">
        <v>421</v>
      </c>
      <c r="O21" s="12">
        <v>10</v>
      </c>
      <c r="P21" s="12">
        <v>61</v>
      </c>
      <c r="Q21" s="12">
        <v>40</v>
      </c>
      <c r="R21" s="12">
        <v>52</v>
      </c>
    </row>
    <row r="22" spans="2:18" ht="20.100000000000001" customHeight="1" thickBot="1" x14ac:dyDescent="0.25">
      <c r="B22" s="6" t="s">
        <v>13</v>
      </c>
      <c r="C22" s="12">
        <v>1774</v>
      </c>
      <c r="D22" s="12">
        <v>61</v>
      </c>
      <c r="E22" s="12">
        <v>0</v>
      </c>
      <c r="F22" s="12">
        <v>1392</v>
      </c>
      <c r="G22" s="12">
        <v>30</v>
      </c>
      <c r="H22" s="12">
        <v>128</v>
      </c>
      <c r="I22" s="12">
        <v>150</v>
      </c>
      <c r="J22" s="12">
        <v>13</v>
      </c>
      <c r="K22" s="12">
        <v>1528</v>
      </c>
      <c r="L22" s="12">
        <v>35</v>
      </c>
      <c r="M22" s="12">
        <v>2</v>
      </c>
      <c r="N22" s="12">
        <v>1145</v>
      </c>
      <c r="O22" s="12">
        <v>69</v>
      </c>
      <c r="P22" s="12">
        <v>116</v>
      </c>
      <c r="Q22" s="12">
        <v>124</v>
      </c>
      <c r="R22" s="12">
        <v>37</v>
      </c>
    </row>
    <row r="23" spans="2:18" ht="20.100000000000001" customHeight="1" thickBot="1" x14ac:dyDescent="0.25">
      <c r="B23" s="6" t="s">
        <v>14</v>
      </c>
      <c r="C23" s="12">
        <v>6848</v>
      </c>
      <c r="D23" s="12">
        <v>42</v>
      </c>
      <c r="E23" s="12">
        <v>5</v>
      </c>
      <c r="F23" s="12">
        <v>4721</v>
      </c>
      <c r="G23" s="12">
        <v>61</v>
      </c>
      <c r="H23" s="12">
        <v>1383</v>
      </c>
      <c r="I23" s="12">
        <v>340</v>
      </c>
      <c r="J23" s="12">
        <v>296</v>
      </c>
      <c r="K23" s="12">
        <v>6707</v>
      </c>
      <c r="L23" s="12">
        <v>100</v>
      </c>
      <c r="M23" s="12">
        <v>34</v>
      </c>
      <c r="N23" s="12">
        <v>4729</v>
      </c>
      <c r="O23" s="12">
        <v>126</v>
      </c>
      <c r="P23" s="12">
        <v>1262</v>
      </c>
      <c r="Q23" s="12">
        <v>335</v>
      </c>
      <c r="R23" s="12">
        <v>121</v>
      </c>
    </row>
    <row r="24" spans="2:18" ht="20.100000000000001" customHeight="1" thickBot="1" x14ac:dyDescent="0.25">
      <c r="B24" s="6" t="s">
        <v>15</v>
      </c>
      <c r="C24" s="12">
        <v>1720</v>
      </c>
      <c r="D24" s="12">
        <v>0</v>
      </c>
      <c r="E24" s="12">
        <v>1</v>
      </c>
      <c r="F24" s="12">
        <v>1213</v>
      </c>
      <c r="G24" s="12">
        <v>18</v>
      </c>
      <c r="H24" s="12">
        <v>213</v>
      </c>
      <c r="I24" s="12">
        <v>57</v>
      </c>
      <c r="J24" s="12">
        <v>218</v>
      </c>
      <c r="K24" s="12">
        <v>1732</v>
      </c>
      <c r="L24" s="12">
        <v>2</v>
      </c>
      <c r="M24" s="12">
        <v>7</v>
      </c>
      <c r="N24" s="12">
        <v>1219</v>
      </c>
      <c r="O24" s="12">
        <v>57</v>
      </c>
      <c r="P24" s="12">
        <v>269</v>
      </c>
      <c r="Q24" s="12">
        <v>136</v>
      </c>
      <c r="R24" s="12">
        <v>42</v>
      </c>
    </row>
    <row r="25" spans="2:18" ht="20.100000000000001" customHeight="1" thickBot="1" x14ac:dyDescent="0.25">
      <c r="B25" s="6" t="s">
        <v>16</v>
      </c>
      <c r="C25" s="12">
        <v>526</v>
      </c>
      <c r="D25" s="12">
        <v>4</v>
      </c>
      <c r="E25" s="12">
        <v>4</v>
      </c>
      <c r="F25" s="12">
        <v>362</v>
      </c>
      <c r="G25" s="12">
        <v>8</v>
      </c>
      <c r="H25" s="12">
        <v>75</v>
      </c>
      <c r="I25" s="12">
        <v>61</v>
      </c>
      <c r="J25" s="12">
        <v>12</v>
      </c>
      <c r="K25" s="12">
        <v>451</v>
      </c>
      <c r="L25" s="12">
        <v>4</v>
      </c>
      <c r="M25" s="12">
        <v>7</v>
      </c>
      <c r="N25" s="12">
        <v>324</v>
      </c>
      <c r="O25" s="12">
        <v>0</v>
      </c>
      <c r="P25" s="12">
        <v>55</v>
      </c>
      <c r="Q25" s="12">
        <v>52</v>
      </c>
      <c r="R25" s="12">
        <v>9</v>
      </c>
    </row>
    <row r="26" spans="2:18" ht="20.100000000000001" customHeight="1" thickBot="1" x14ac:dyDescent="0.25">
      <c r="B26" s="7" t="s">
        <v>17</v>
      </c>
      <c r="C26" s="12">
        <v>1351</v>
      </c>
      <c r="D26" s="12">
        <v>41</v>
      </c>
      <c r="E26" s="12">
        <v>3</v>
      </c>
      <c r="F26" s="12">
        <v>915</v>
      </c>
      <c r="G26" s="12">
        <v>14</v>
      </c>
      <c r="H26" s="12">
        <v>327</v>
      </c>
      <c r="I26" s="12">
        <v>45</v>
      </c>
      <c r="J26" s="12">
        <v>6</v>
      </c>
      <c r="K26" s="12">
        <v>1457</v>
      </c>
      <c r="L26" s="12">
        <v>73</v>
      </c>
      <c r="M26" s="12">
        <v>12</v>
      </c>
      <c r="N26" s="12">
        <v>854</v>
      </c>
      <c r="O26" s="12">
        <v>9</v>
      </c>
      <c r="P26" s="12">
        <v>410</v>
      </c>
      <c r="Q26" s="12">
        <v>53</v>
      </c>
      <c r="R26" s="12">
        <v>46</v>
      </c>
    </row>
    <row r="27" spans="2:18" ht="20.100000000000001" customHeight="1" thickBot="1" x14ac:dyDescent="0.25">
      <c r="B27" s="8" t="s">
        <v>18</v>
      </c>
      <c r="C27" s="12">
        <v>217</v>
      </c>
      <c r="D27" s="12">
        <v>0</v>
      </c>
      <c r="E27" s="12">
        <v>0</v>
      </c>
      <c r="F27" s="12">
        <v>182</v>
      </c>
      <c r="G27" s="12">
        <v>0</v>
      </c>
      <c r="H27" s="12">
        <v>35</v>
      </c>
      <c r="I27" s="12">
        <v>0</v>
      </c>
      <c r="J27" s="12">
        <v>0</v>
      </c>
      <c r="K27" s="12">
        <v>194</v>
      </c>
      <c r="L27" s="12">
        <v>0</v>
      </c>
      <c r="M27" s="12">
        <v>0</v>
      </c>
      <c r="N27" s="12">
        <v>184</v>
      </c>
      <c r="O27" s="12">
        <v>0</v>
      </c>
      <c r="P27" s="12">
        <v>6</v>
      </c>
      <c r="Q27" s="12">
        <v>4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41714</v>
      </c>
      <c r="D28" s="13">
        <f t="shared" ref="D28:R28" si="0">SUM(D11:D27)</f>
        <v>795</v>
      </c>
      <c r="E28" s="13">
        <f t="shared" si="0"/>
        <v>378</v>
      </c>
      <c r="F28" s="13">
        <f t="shared" si="0"/>
        <v>28770</v>
      </c>
      <c r="G28" s="13">
        <f t="shared" si="0"/>
        <v>571</v>
      </c>
      <c r="H28" s="13">
        <f t="shared" si="0"/>
        <v>5745</v>
      </c>
      <c r="I28" s="13">
        <f t="shared" si="0"/>
        <v>3688</v>
      </c>
      <c r="J28" s="13">
        <f t="shared" si="0"/>
        <v>1767</v>
      </c>
      <c r="K28" s="13">
        <f t="shared" si="0"/>
        <v>42232</v>
      </c>
      <c r="L28" s="13">
        <f t="shared" si="0"/>
        <v>927</v>
      </c>
      <c r="M28" s="13">
        <f t="shared" si="0"/>
        <v>173</v>
      </c>
      <c r="N28" s="13">
        <f t="shared" si="0"/>
        <v>29171</v>
      </c>
      <c r="O28" s="13">
        <f t="shared" si="0"/>
        <v>883</v>
      </c>
      <c r="P28" s="13">
        <f t="shared" si="0"/>
        <v>5672</v>
      </c>
      <c r="Q28" s="13">
        <f t="shared" si="0"/>
        <v>4227</v>
      </c>
      <c r="R28" s="13">
        <f t="shared" si="0"/>
        <v>1179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0" t="s">
        <v>109</v>
      </c>
      <c r="D32" s="31"/>
      <c r="E32" s="31"/>
      <c r="F32" s="31"/>
      <c r="G32" s="31"/>
      <c r="H32" s="31"/>
      <c r="I32" s="31"/>
      <c r="J32" s="31"/>
    </row>
    <row r="33" spans="2:10" ht="15" thickBot="1" x14ac:dyDescent="0.25">
      <c r="B33" s="14"/>
      <c r="C33" s="41" t="s">
        <v>114</v>
      </c>
      <c r="D33" s="41"/>
      <c r="E33" s="41"/>
      <c r="F33" s="41"/>
      <c r="G33" s="41"/>
      <c r="H33" s="41"/>
      <c r="I33" s="41"/>
      <c r="J33" s="41"/>
    </row>
    <row r="34" spans="2:10" ht="44.25" customHeight="1" thickBot="1" x14ac:dyDescent="0.25">
      <c r="B34" s="14"/>
      <c r="C34" s="32" t="s">
        <v>20</v>
      </c>
      <c r="D34" s="34" t="s">
        <v>28</v>
      </c>
      <c r="E34" s="36" t="s">
        <v>21</v>
      </c>
      <c r="F34" s="38" t="s">
        <v>22</v>
      </c>
      <c r="G34" s="39"/>
      <c r="H34" s="40"/>
      <c r="I34" s="36" t="s">
        <v>23</v>
      </c>
      <c r="J34" s="36" t="s">
        <v>24</v>
      </c>
    </row>
    <row r="35" spans="2:10" ht="44.25" customHeight="1" thickBot="1" x14ac:dyDescent="0.25">
      <c r="B35" s="14"/>
      <c r="C35" s="33"/>
      <c r="D35" s="35"/>
      <c r="E35" s="37"/>
      <c r="F35" s="10" t="s">
        <v>25</v>
      </c>
      <c r="G35" s="10" t="s">
        <v>26</v>
      </c>
      <c r="H35" s="10" t="s">
        <v>27</v>
      </c>
      <c r="I35" s="37"/>
      <c r="J35" s="37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-4.1787579802669761E-3</v>
      </c>
      <c r="D36" s="15">
        <f t="shared" si="1"/>
        <v>-0.22421524663677131</v>
      </c>
      <c r="E36" s="15">
        <f t="shared" si="1"/>
        <v>1.2571428571428571</v>
      </c>
      <c r="F36" s="15">
        <f t="shared" si="1"/>
        <v>1.785410644448223E-2</v>
      </c>
      <c r="G36" s="15">
        <f t="shared" si="1"/>
        <v>0.32432432432432434</v>
      </c>
      <c r="H36" s="15">
        <f t="shared" si="1"/>
        <v>0.23285899094437257</v>
      </c>
      <c r="I36" s="15">
        <f t="shared" si="1"/>
        <v>3.8560411311053984E-3</v>
      </c>
      <c r="J36" s="15">
        <f t="shared" si="1"/>
        <v>-0.47104247104247104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-2.3143683702989394E-2</v>
      </c>
      <c r="D37" s="15">
        <f t="shared" si="2"/>
        <v>0.8</v>
      </c>
      <c r="E37" s="15">
        <f t="shared" si="2"/>
        <v>-1</v>
      </c>
      <c r="F37" s="15">
        <f t="shared" si="2"/>
        <v>0.14976599063962559</v>
      </c>
      <c r="G37" s="15">
        <f t="shared" si="2"/>
        <v>4</v>
      </c>
      <c r="H37" s="15">
        <f t="shared" si="2"/>
        <v>-0.14150943396226415</v>
      </c>
      <c r="I37" s="15">
        <f t="shared" si="2"/>
        <v>-0.61349693251533743</v>
      </c>
      <c r="J37" s="15">
        <f t="shared" si="2"/>
        <v>5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-0.10062893081761007</v>
      </c>
      <c r="D38" s="15">
        <f t="shared" si="3"/>
        <v>-9.0909090909090912E-2</v>
      </c>
      <c r="E38" s="15">
        <f t="shared" si="3"/>
        <v>1</v>
      </c>
      <c r="F38" s="15">
        <f t="shared" si="3"/>
        <v>-0.11389961389961389</v>
      </c>
      <c r="G38" s="15">
        <f t="shared" si="3"/>
        <v>0</v>
      </c>
      <c r="H38" s="15">
        <f t="shared" si="3"/>
        <v>-7.9646017699115043E-2</v>
      </c>
      <c r="I38" s="15">
        <f t="shared" si="3"/>
        <v>-9.2307692307692313E-2</v>
      </c>
      <c r="J38" s="15">
        <f t="shared" si="3"/>
        <v>0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0.36504424778761063</v>
      </c>
      <c r="D39" s="15">
        <f t="shared" si="4"/>
        <v>1.3571428571428572</v>
      </c>
      <c r="E39" s="15">
        <f t="shared" si="4"/>
        <v>3</v>
      </c>
      <c r="F39" s="15">
        <f t="shared" si="4"/>
        <v>0.37340425531914895</v>
      </c>
      <c r="G39" s="15">
        <f t="shared" si="4"/>
        <v>0.84615384615384615</v>
      </c>
      <c r="H39" s="15">
        <f t="shared" si="4"/>
        <v>0.25</v>
      </c>
      <c r="I39" s="15">
        <f t="shared" si="4"/>
        <v>5.8823529411764705E-2</v>
      </c>
      <c r="J39" s="15">
        <f t="shared" si="4"/>
        <v>1.625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0.11231203007518797</v>
      </c>
      <c r="D40" s="15">
        <f t="shared" si="5"/>
        <v>1.7407407407407407</v>
      </c>
      <c r="E40" s="15">
        <f t="shared" si="5"/>
        <v>-1</v>
      </c>
      <c r="F40" s="15">
        <f t="shared" si="5"/>
        <v>9.5973154362416102E-2</v>
      </c>
      <c r="G40" s="15">
        <f t="shared" si="5"/>
        <v>0</v>
      </c>
      <c r="H40" s="15">
        <f t="shared" si="5"/>
        <v>-0.27719298245614032</v>
      </c>
      <c r="I40" s="15">
        <f t="shared" si="5"/>
        <v>0.51229508196721307</v>
      </c>
      <c r="J40" s="15">
        <f t="shared" si="5"/>
        <v>0.18181818181818182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3.7578288100208766E-2</v>
      </c>
      <c r="D41" s="15">
        <f t="shared" si="6"/>
        <v>-0.25</v>
      </c>
      <c r="E41" s="15" t="str">
        <f t="shared" si="6"/>
        <v>-</v>
      </c>
      <c r="F41" s="15">
        <f t="shared" si="6"/>
        <v>3.2362459546925568E-3</v>
      </c>
      <c r="G41" s="15">
        <f t="shared" si="6"/>
        <v>-0.125</v>
      </c>
      <c r="H41" s="15">
        <f t="shared" si="6"/>
        <v>-0.27586206896551724</v>
      </c>
      <c r="I41" s="15">
        <f t="shared" si="6"/>
        <v>1.5</v>
      </c>
      <c r="J41" s="15">
        <f t="shared" si="6"/>
        <v>-0.12621359223300971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-4.0662650602409638E-2</v>
      </c>
      <c r="D42" s="15">
        <f t="shared" si="7"/>
        <v>-0.6470588235294118</v>
      </c>
      <c r="E42" s="15">
        <f t="shared" si="7"/>
        <v>-1</v>
      </c>
      <c r="F42" s="15">
        <f t="shared" si="7"/>
        <v>-4.6556741028128033E-2</v>
      </c>
      <c r="G42" s="15">
        <f t="shared" si="7"/>
        <v>-6.25E-2</v>
      </c>
      <c r="H42" s="15">
        <f t="shared" si="7"/>
        <v>-4.6728971962616819E-3</v>
      </c>
      <c r="I42" s="15">
        <f t="shared" si="7"/>
        <v>-7.8947368421052627E-2</v>
      </c>
      <c r="J42" s="15">
        <f t="shared" si="7"/>
        <v>1.4444444444444444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5.1877133105802047E-2</v>
      </c>
      <c r="D43" s="15">
        <f t="shared" si="8"/>
        <v>-0.5</v>
      </c>
      <c r="E43" s="15">
        <f t="shared" si="8"/>
        <v>-0.8571428571428571</v>
      </c>
      <c r="F43" s="15">
        <f t="shared" si="8"/>
        <v>2.0228671943711522E-2</v>
      </c>
      <c r="G43" s="15">
        <f t="shared" si="8"/>
        <v>0.5</v>
      </c>
      <c r="H43" s="15">
        <f t="shared" si="8"/>
        <v>-0.29746835443037972</v>
      </c>
      <c r="I43" s="15">
        <f t="shared" si="8"/>
        <v>0.81318681318681318</v>
      </c>
      <c r="J43" s="15">
        <f t="shared" si="8"/>
        <v>6.5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-2.3010714913051115E-2</v>
      </c>
      <c r="D44" s="15">
        <f t="shared" si="9"/>
        <v>0.26865671641791045</v>
      </c>
      <c r="E44" s="15">
        <f t="shared" si="9"/>
        <v>-0.25</v>
      </c>
      <c r="F44" s="15">
        <f t="shared" si="9"/>
        <v>-5.6549057515708073E-2</v>
      </c>
      <c r="G44" s="15">
        <f t="shared" si="9"/>
        <v>-0.40196078431372551</v>
      </c>
      <c r="H44" s="15">
        <f t="shared" si="9"/>
        <v>9.6894409937888198E-2</v>
      </c>
      <c r="I44" s="15">
        <f t="shared" si="9"/>
        <v>6.1965811965811968E-2</v>
      </c>
      <c r="J44" s="15">
        <f t="shared" si="9"/>
        <v>0.16666666666666666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7.1104914604391778E-2</v>
      </c>
      <c r="D45" s="15">
        <f t="shared" si="10"/>
        <v>-4.1666666666666664E-2</v>
      </c>
      <c r="E45" s="15">
        <f t="shared" si="10"/>
        <v>-0.95789473684210524</v>
      </c>
      <c r="F45" s="15">
        <f t="shared" si="10"/>
        <v>0.10241657077100115</v>
      </c>
      <c r="G45" s="15">
        <f t="shared" si="10"/>
        <v>1.8428571428571427</v>
      </c>
      <c r="H45" s="15">
        <f t="shared" si="10"/>
        <v>-0.1796875</v>
      </c>
      <c r="I45" s="15">
        <f t="shared" si="10"/>
        <v>0.35608646188850968</v>
      </c>
      <c r="J45" s="15">
        <f t="shared" si="10"/>
        <v>0.18571428571428572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-4.0372670807453416E-2</v>
      </c>
      <c r="D46" s="15">
        <f t="shared" si="11"/>
        <v>0.41666666666666669</v>
      </c>
      <c r="E46" s="15" t="str">
        <f t="shared" si="11"/>
        <v>-</v>
      </c>
      <c r="F46" s="15">
        <f t="shared" si="11"/>
        <v>-7.0754716981132077E-3</v>
      </c>
      <c r="G46" s="15">
        <f t="shared" si="11"/>
        <v>1</v>
      </c>
      <c r="H46" s="15">
        <f t="shared" si="11"/>
        <v>-0.18666666666666668</v>
      </c>
      <c r="I46" s="15">
        <f t="shared" si="11"/>
        <v>0.29032258064516131</v>
      </c>
      <c r="J46" s="15">
        <f t="shared" si="11"/>
        <v>-0.38823529411764707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-0.13866967305524239</v>
      </c>
      <c r="D47" s="15">
        <f t="shared" si="12"/>
        <v>-0.42622950819672129</v>
      </c>
      <c r="E47" s="15" t="str">
        <f t="shared" si="12"/>
        <v>-</v>
      </c>
      <c r="F47" s="15">
        <f t="shared" si="12"/>
        <v>-0.17744252873563218</v>
      </c>
      <c r="G47" s="15">
        <f t="shared" si="12"/>
        <v>1.3</v>
      </c>
      <c r="H47" s="15">
        <f t="shared" si="12"/>
        <v>-9.375E-2</v>
      </c>
      <c r="I47" s="15">
        <f t="shared" si="12"/>
        <v>-0.17333333333333334</v>
      </c>
      <c r="J47" s="15">
        <f t="shared" si="12"/>
        <v>1.8461538461538463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-2.0589953271028038E-2</v>
      </c>
      <c r="D48" s="15">
        <f t="shared" si="13"/>
        <v>1.3809523809523809</v>
      </c>
      <c r="E48" s="15">
        <f t="shared" si="13"/>
        <v>5.8</v>
      </c>
      <c r="F48" s="15">
        <f t="shared" si="13"/>
        <v>1.6945562380851515E-3</v>
      </c>
      <c r="G48" s="15">
        <f t="shared" si="13"/>
        <v>1.0655737704918034</v>
      </c>
      <c r="H48" s="15">
        <f t="shared" si="13"/>
        <v>-8.7490961677512649E-2</v>
      </c>
      <c r="I48" s="15">
        <f t="shared" si="13"/>
        <v>-1.4705882352941176E-2</v>
      </c>
      <c r="J48" s="15">
        <f t="shared" si="13"/>
        <v>-0.59121621621621623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6.9767441860465115E-3</v>
      </c>
      <c r="D49" s="15" t="str">
        <f t="shared" si="14"/>
        <v>-</v>
      </c>
      <c r="E49" s="15">
        <f t="shared" si="14"/>
        <v>6</v>
      </c>
      <c r="F49" s="15">
        <f t="shared" si="14"/>
        <v>4.9464138499587798E-3</v>
      </c>
      <c r="G49" s="15">
        <f t="shared" si="14"/>
        <v>2.1666666666666665</v>
      </c>
      <c r="H49" s="15">
        <f t="shared" si="14"/>
        <v>0.26291079812206575</v>
      </c>
      <c r="I49" s="15">
        <f t="shared" si="14"/>
        <v>1.3859649122807018</v>
      </c>
      <c r="J49" s="15">
        <f t="shared" si="14"/>
        <v>-0.80733944954128445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-0.14258555133079848</v>
      </c>
      <c r="D50" s="15">
        <f t="shared" si="15"/>
        <v>0</v>
      </c>
      <c r="E50" s="15">
        <f t="shared" si="15"/>
        <v>0.75</v>
      </c>
      <c r="F50" s="15">
        <f t="shared" si="15"/>
        <v>-0.10497237569060773</v>
      </c>
      <c r="G50" s="15">
        <f t="shared" si="15"/>
        <v>-1</v>
      </c>
      <c r="H50" s="15">
        <f t="shared" si="15"/>
        <v>-0.26666666666666666</v>
      </c>
      <c r="I50" s="15">
        <f t="shared" si="15"/>
        <v>-0.14754098360655737</v>
      </c>
      <c r="J50" s="15">
        <f t="shared" si="15"/>
        <v>-0.25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7.8460399703923017E-2</v>
      </c>
      <c r="D51" s="15">
        <f t="shared" si="16"/>
        <v>0.78048780487804881</v>
      </c>
      <c r="E51" s="15">
        <f t="shared" si="16"/>
        <v>3</v>
      </c>
      <c r="F51" s="15">
        <f t="shared" si="16"/>
        <v>-6.6666666666666666E-2</v>
      </c>
      <c r="G51" s="15">
        <f t="shared" si="16"/>
        <v>-0.35714285714285715</v>
      </c>
      <c r="H51" s="15">
        <f t="shared" si="16"/>
        <v>0.25382262996941896</v>
      </c>
      <c r="I51" s="15">
        <f t="shared" si="16"/>
        <v>0.17777777777777778</v>
      </c>
      <c r="J51" s="15">
        <f t="shared" si="16"/>
        <v>6.666666666666667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-0.10599078341013825</v>
      </c>
      <c r="D52" s="15" t="str">
        <f t="shared" si="17"/>
        <v>-</v>
      </c>
      <c r="E52" s="15" t="str">
        <f t="shared" si="17"/>
        <v>-</v>
      </c>
      <c r="F52" s="15">
        <f t="shared" si="17"/>
        <v>1.098901098901099E-2</v>
      </c>
      <c r="G52" s="15" t="str">
        <f t="shared" si="17"/>
        <v>-</v>
      </c>
      <c r="H52" s="15">
        <f t="shared" si="17"/>
        <v>-0.82857142857142863</v>
      </c>
      <c r="I52" s="15" t="str">
        <f t="shared" si="17"/>
        <v>-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1.2417893273241597E-2</v>
      </c>
      <c r="D53" s="16">
        <f t="shared" si="18"/>
        <v>0.16603773584905659</v>
      </c>
      <c r="E53" s="16">
        <f t="shared" si="18"/>
        <v>-0.54232804232804233</v>
      </c>
      <c r="F53" s="16">
        <f t="shared" si="18"/>
        <v>1.3938129996524157E-2</v>
      </c>
      <c r="G53" s="16">
        <f t="shared" si="18"/>
        <v>0.54640980735551659</v>
      </c>
      <c r="H53" s="16">
        <f t="shared" si="18"/>
        <v>-1.2706701479547432E-2</v>
      </c>
      <c r="I53" s="16">
        <f t="shared" si="18"/>
        <v>0.14614967462039047</v>
      </c>
      <c r="J53" s="16">
        <f t="shared" si="18"/>
        <v>-0.33276740237690999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topLeftCell="D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8"/>
      <c r="B8" s="49"/>
      <c r="C8" s="30" t="s">
        <v>112</v>
      </c>
      <c r="D8" s="31"/>
      <c r="E8" s="31"/>
      <c r="F8" s="31"/>
      <c r="G8" s="30" t="s">
        <v>113</v>
      </c>
      <c r="H8" s="31"/>
      <c r="I8" s="31"/>
      <c r="J8" s="31"/>
      <c r="K8" s="30" t="s">
        <v>115</v>
      </c>
      <c r="L8" s="31"/>
      <c r="M8" s="31"/>
      <c r="N8" s="31"/>
    </row>
    <row r="9" spans="1:14" ht="44.25" customHeight="1" thickBot="1" x14ac:dyDescent="0.25">
      <c r="A9" s="48"/>
      <c r="B9" s="50"/>
      <c r="C9" s="44" t="s">
        <v>29</v>
      </c>
      <c r="D9" s="44"/>
      <c r="E9" s="45"/>
      <c r="F9" s="36" t="s">
        <v>32</v>
      </c>
      <c r="G9" s="52" t="s">
        <v>29</v>
      </c>
      <c r="H9" s="44" t="s">
        <v>30</v>
      </c>
      <c r="I9" s="45" t="s">
        <v>31</v>
      </c>
      <c r="J9" s="36" t="s">
        <v>32</v>
      </c>
      <c r="K9" s="52" t="s">
        <v>29</v>
      </c>
      <c r="L9" s="44" t="s">
        <v>30</v>
      </c>
      <c r="M9" s="45" t="s">
        <v>31</v>
      </c>
      <c r="N9" s="36" t="s">
        <v>32</v>
      </c>
    </row>
    <row r="10" spans="1:14" ht="44.25" customHeight="1" thickBot="1" x14ac:dyDescent="0.25">
      <c r="A10" s="48"/>
      <c r="B10" s="50"/>
      <c r="C10" s="22" t="s">
        <v>33</v>
      </c>
      <c r="D10" s="22" t="s">
        <v>34</v>
      </c>
      <c r="E10" s="22" t="s">
        <v>35</v>
      </c>
      <c r="F10" s="51"/>
      <c r="G10" s="10" t="s">
        <v>33</v>
      </c>
      <c r="H10" s="10" t="s">
        <v>34</v>
      </c>
      <c r="I10" s="10" t="s">
        <v>35</v>
      </c>
      <c r="J10" s="51"/>
      <c r="K10" s="10" t="s">
        <v>33</v>
      </c>
      <c r="L10" s="10" t="s">
        <v>34</v>
      </c>
      <c r="M10" s="10" t="s">
        <v>35</v>
      </c>
      <c r="N10" s="51"/>
    </row>
    <row r="11" spans="1:14" ht="20.100000000000001" customHeight="1" thickBot="1" x14ac:dyDescent="0.25">
      <c r="B11" s="5" t="s">
        <v>2</v>
      </c>
      <c r="C11" s="12">
        <v>663</v>
      </c>
      <c r="D11" s="12">
        <v>525</v>
      </c>
      <c r="E11" s="12">
        <v>138</v>
      </c>
      <c r="F11" s="15">
        <f>+C11/'Evolución Denuncias'!C11</f>
        <v>7.6958792803250145E-2</v>
      </c>
      <c r="G11" s="12">
        <v>833</v>
      </c>
      <c r="H11" s="12">
        <v>653</v>
      </c>
      <c r="I11" s="12">
        <v>180</v>
      </c>
      <c r="J11" s="15">
        <f>+G11/'Evolución Denuncias'!K11</f>
        <v>9.7097563818626886E-2</v>
      </c>
      <c r="K11" s="15">
        <f t="shared" ref="K11:M28" si="0">IF(C11&gt;0,(G11-C11)/C11,"-")</f>
        <v>0.25641025641025639</v>
      </c>
      <c r="L11" s="15">
        <f t="shared" si="0"/>
        <v>0.24380952380952381</v>
      </c>
      <c r="M11" s="15">
        <f t="shared" si="0"/>
        <v>0.30434782608695654</v>
      </c>
      <c r="N11" s="15">
        <f>+(J11-F11)/F11</f>
        <v>0.26168252231896022</v>
      </c>
    </row>
    <row r="12" spans="1:14" ht="20.100000000000001" customHeight="1" thickBot="1" x14ac:dyDescent="0.25">
      <c r="B12" s="6" t="s">
        <v>3</v>
      </c>
      <c r="C12" s="12">
        <v>74</v>
      </c>
      <c r="D12" s="12">
        <v>55</v>
      </c>
      <c r="E12" s="12">
        <v>19</v>
      </c>
      <c r="F12" s="15">
        <f>+C12/'Evolución Denuncias'!C12</f>
        <v>7.1359691417550622E-2</v>
      </c>
      <c r="G12" s="12">
        <v>189</v>
      </c>
      <c r="H12" s="12">
        <v>126</v>
      </c>
      <c r="I12" s="12">
        <v>63</v>
      </c>
      <c r="J12" s="15">
        <f>+G12/'Evolución Denuncias'!K12</f>
        <v>0.18657453109575517</v>
      </c>
      <c r="K12" s="15">
        <f t="shared" si="0"/>
        <v>1.5540540540540539</v>
      </c>
      <c r="L12" s="15">
        <f t="shared" si="0"/>
        <v>1.290909090909091</v>
      </c>
      <c r="M12" s="15">
        <f t="shared" si="0"/>
        <v>2.3157894736842106</v>
      </c>
      <c r="N12" s="15">
        <f t="shared" ref="N12:N28" si="1">+(J12-F12)/F12</f>
        <v>1.6145647127878124</v>
      </c>
    </row>
    <row r="13" spans="1:14" ht="20.100000000000001" customHeight="1" thickBot="1" x14ac:dyDescent="0.25">
      <c r="B13" s="6" t="s">
        <v>4</v>
      </c>
      <c r="C13" s="12">
        <v>118</v>
      </c>
      <c r="D13" s="12">
        <v>96</v>
      </c>
      <c r="E13" s="12">
        <v>22</v>
      </c>
      <c r="F13" s="15">
        <f>+C13/'Evolución Denuncias'!C13</f>
        <v>0.14842767295597484</v>
      </c>
      <c r="G13" s="12">
        <v>96</v>
      </c>
      <c r="H13" s="12">
        <v>75</v>
      </c>
      <c r="I13" s="12">
        <v>21</v>
      </c>
      <c r="J13" s="15">
        <f>+G13/'Evolución Denuncias'!K13</f>
        <v>0.13426573426573427</v>
      </c>
      <c r="K13" s="15">
        <f t="shared" si="0"/>
        <v>-0.1864406779661017</v>
      </c>
      <c r="L13" s="15">
        <f t="shared" si="0"/>
        <v>-0.21875</v>
      </c>
      <c r="M13" s="15">
        <f t="shared" si="0"/>
        <v>-4.5454545454545456E-2</v>
      </c>
      <c r="N13" s="15">
        <f t="shared" si="1"/>
        <v>-9.5413061514756398E-2</v>
      </c>
    </row>
    <row r="14" spans="1:14" ht="20.100000000000001" customHeight="1" thickBot="1" x14ac:dyDescent="0.25">
      <c r="B14" s="6" t="s">
        <v>5</v>
      </c>
      <c r="C14" s="12">
        <v>129</v>
      </c>
      <c r="D14" s="12">
        <v>86</v>
      </c>
      <c r="E14" s="12">
        <v>43</v>
      </c>
      <c r="F14" s="15">
        <f>+C14/'Evolución Denuncias'!C14</f>
        <v>9.5132743362831854E-2</v>
      </c>
      <c r="G14" s="12">
        <v>159</v>
      </c>
      <c r="H14" s="12">
        <v>93</v>
      </c>
      <c r="I14" s="12">
        <v>66</v>
      </c>
      <c r="J14" s="15">
        <f>+G14/'Evolución Denuncias'!K14</f>
        <v>8.5899513776337116E-2</v>
      </c>
      <c r="K14" s="15">
        <f t="shared" si="0"/>
        <v>0.23255813953488372</v>
      </c>
      <c r="L14" s="15">
        <f t="shared" si="0"/>
        <v>8.1395348837209308E-2</v>
      </c>
      <c r="M14" s="15">
        <f t="shared" si="0"/>
        <v>0.53488372093023251</v>
      </c>
      <c r="N14" s="15">
        <f t="shared" si="1"/>
        <v>-9.7056273792921435E-2</v>
      </c>
    </row>
    <row r="15" spans="1:14" ht="20.100000000000001" customHeight="1" thickBot="1" x14ac:dyDescent="0.25">
      <c r="B15" s="6" t="s">
        <v>6</v>
      </c>
      <c r="C15" s="12">
        <v>262</v>
      </c>
      <c r="D15" s="12">
        <v>166</v>
      </c>
      <c r="E15" s="12">
        <v>96</v>
      </c>
      <c r="F15" s="15">
        <f>+C15/'Evolución Denuncias'!C15</f>
        <v>0.1231203007518797</v>
      </c>
      <c r="G15" s="12">
        <v>294</v>
      </c>
      <c r="H15" s="12">
        <v>211</v>
      </c>
      <c r="I15" s="12">
        <v>83</v>
      </c>
      <c r="J15" s="15">
        <f>+G15/'Evolución Denuncias'!K15</f>
        <v>0.12420785804816223</v>
      </c>
      <c r="K15" s="15">
        <f t="shared" si="0"/>
        <v>0.12213740458015267</v>
      </c>
      <c r="L15" s="15">
        <f t="shared" si="0"/>
        <v>0.27108433734939757</v>
      </c>
      <c r="M15" s="15">
        <f t="shared" si="0"/>
        <v>-0.13541666666666666</v>
      </c>
      <c r="N15" s="15">
        <f t="shared" si="1"/>
        <v>8.8332897957603893E-3</v>
      </c>
    </row>
    <row r="16" spans="1:14" ht="20.100000000000001" customHeight="1" thickBot="1" x14ac:dyDescent="0.25">
      <c r="B16" s="6" t="s">
        <v>7</v>
      </c>
      <c r="C16" s="12">
        <v>18</v>
      </c>
      <c r="D16" s="12">
        <v>14</v>
      </c>
      <c r="E16" s="12">
        <v>4</v>
      </c>
      <c r="F16" s="15">
        <f>+C16/'Evolución Denuncias'!C16</f>
        <v>3.7578288100208766E-2</v>
      </c>
      <c r="G16" s="12">
        <v>37</v>
      </c>
      <c r="H16" s="12">
        <v>25</v>
      </c>
      <c r="I16" s="12">
        <v>12</v>
      </c>
      <c r="J16" s="15">
        <f>+G16/'Evolución Denuncias'!K16</f>
        <v>7.4446680080482899E-2</v>
      </c>
      <c r="K16" s="15">
        <f t="shared" si="0"/>
        <v>1.0555555555555556</v>
      </c>
      <c r="L16" s="15">
        <f t="shared" si="0"/>
        <v>0.7857142857142857</v>
      </c>
      <c r="M16" s="15">
        <f t="shared" si="0"/>
        <v>2</v>
      </c>
      <c r="N16" s="15">
        <f t="shared" si="1"/>
        <v>0.98110887547507286</v>
      </c>
    </row>
    <row r="17" spans="2:14" ht="20.100000000000001" customHeight="1" thickBot="1" x14ac:dyDescent="0.25">
      <c r="B17" s="6" t="s">
        <v>8</v>
      </c>
      <c r="C17" s="12">
        <v>178</v>
      </c>
      <c r="D17" s="12">
        <v>131</v>
      </c>
      <c r="E17" s="12">
        <v>47</v>
      </c>
      <c r="F17" s="15">
        <f>+C17/'Evolución Denuncias'!C17</f>
        <v>0.13403614457831325</v>
      </c>
      <c r="G17" s="12">
        <v>136</v>
      </c>
      <c r="H17" s="12">
        <v>76</v>
      </c>
      <c r="I17" s="12">
        <v>60</v>
      </c>
      <c r="J17" s="15">
        <f>+G17/'Evolución Denuncias'!K17</f>
        <v>0.10675039246467818</v>
      </c>
      <c r="K17" s="15">
        <f t="shared" si="0"/>
        <v>-0.23595505617977527</v>
      </c>
      <c r="L17" s="15">
        <f t="shared" si="0"/>
        <v>-0.41984732824427479</v>
      </c>
      <c r="M17" s="15">
        <f t="shared" si="0"/>
        <v>0.27659574468085107</v>
      </c>
      <c r="N17" s="15">
        <f t="shared" si="1"/>
        <v>-0.20357010565678299</v>
      </c>
    </row>
    <row r="18" spans="2:14" ht="20.100000000000001" customHeight="1" thickBot="1" x14ac:dyDescent="0.25">
      <c r="B18" s="6" t="s">
        <v>9</v>
      </c>
      <c r="C18" s="12">
        <v>67</v>
      </c>
      <c r="D18" s="12">
        <v>46</v>
      </c>
      <c r="E18" s="12">
        <v>21</v>
      </c>
      <c r="F18" s="15">
        <f>+C18/'Evolución Denuncias'!C18</f>
        <v>4.5733788395904439E-2</v>
      </c>
      <c r="G18" s="12">
        <v>135</v>
      </c>
      <c r="H18" s="12">
        <v>105</v>
      </c>
      <c r="I18" s="12">
        <v>30</v>
      </c>
      <c r="J18" s="15">
        <f>+G18/'Evolución Denuncias'!K18</f>
        <v>8.7605451005840357E-2</v>
      </c>
      <c r="K18" s="15">
        <f t="shared" si="0"/>
        <v>1.0149253731343284</v>
      </c>
      <c r="L18" s="15">
        <f t="shared" si="0"/>
        <v>1.2826086956521738</v>
      </c>
      <c r="M18" s="15">
        <f t="shared" si="0"/>
        <v>0.42857142857142855</v>
      </c>
      <c r="N18" s="15">
        <f t="shared" si="1"/>
        <v>0.91555202572471817</v>
      </c>
    </row>
    <row r="19" spans="2:14" ht="20.100000000000001" customHeight="1" thickBot="1" x14ac:dyDescent="0.25">
      <c r="B19" s="6" t="s">
        <v>10</v>
      </c>
      <c r="C19" s="12">
        <v>636</v>
      </c>
      <c r="D19" s="12">
        <v>366</v>
      </c>
      <c r="E19" s="12">
        <v>270</v>
      </c>
      <c r="F19" s="15">
        <f>+C19/'Evolución Denuncias'!C19</f>
        <v>0.1117161426313016</v>
      </c>
      <c r="G19" s="12">
        <v>678</v>
      </c>
      <c r="H19" s="12">
        <v>390</v>
      </c>
      <c r="I19" s="12">
        <v>288</v>
      </c>
      <c r="J19" s="15">
        <f>+G19/'Evolución Denuncias'!K19</f>
        <v>0.12189859762675297</v>
      </c>
      <c r="K19" s="15">
        <f t="shared" si="0"/>
        <v>6.6037735849056603E-2</v>
      </c>
      <c r="L19" s="15">
        <f t="shared" si="0"/>
        <v>6.5573770491803282E-2</v>
      </c>
      <c r="M19" s="15">
        <f t="shared" si="0"/>
        <v>6.6666666666666666E-2</v>
      </c>
      <c r="N19" s="15">
        <f t="shared" si="1"/>
        <v>9.1145780328780873E-2</v>
      </c>
    </row>
    <row r="20" spans="2:14" ht="20.100000000000001" customHeight="1" thickBot="1" x14ac:dyDescent="0.25">
      <c r="B20" s="6" t="s">
        <v>11</v>
      </c>
      <c r="C20" s="12">
        <v>657</v>
      </c>
      <c r="D20" s="12">
        <v>416</v>
      </c>
      <c r="E20" s="12">
        <v>241</v>
      </c>
      <c r="F20" s="15">
        <f>+C20/'Evolución Denuncias'!C20</f>
        <v>0.11449982572324852</v>
      </c>
      <c r="G20" s="12">
        <v>593</v>
      </c>
      <c r="H20" s="12">
        <v>364</v>
      </c>
      <c r="I20" s="12">
        <v>229</v>
      </c>
      <c r="J20" s="15">
        <f>+G20/'Evolución Denuncias'!K20</f>
        <v>9.6485519036771883E-2</v>
      </c>
      <c r="K20" s="15">
        <f t="shared" si="0"/>
        <v>-9.7412480974124804E-2</v>
      </c>
      <c r="L20" s="15">
        <f t="shared" si="0"/>
        <v>-0.125</v>
      </c>
      <c r="M20" s="15">
        <f t="shared" si="0"/>
        <v>-4.9792531120331947E-2</v>
      </c>
      <c r="N20" s="15">
        <f t="shared" si="1"/>
        <v>-0.15733042886910642</v>
      </c>
    </row>
    <row r="21" spans="2:14" ht="20.100000000000001" customHeight="1" thickBot="1" x14ac:dyDescent="0.25">
      <c r="B21" s="6" t="s">
        <v>12</v>
      </c>
      <c r="C21" s="12">
        <v>40</v>
      </c>
      <c r="D21" s="12">
        <v>31</v>
      </c>
      <c r="E21" s="12">
        <v>9</v>
      </c>
      <c r="F21" s="15">
        <f>+C21/'Evolución Denuncias'!C21</f>
        <v>6.2111801242236024E-2</v>
      </c>
      <c r="G21" s="12">
        <v>43</v>
      </c>
      <c r="H21" s="12">
        <v>30</v>
      </c>
      <c r="I21" s="12">
        <v>13</v>
      </c>
      <c r="J21" s="15">
        <f>+G21/'Evolución Denuncias'!K21</f>
        <v>6.9579288025889974E-2</v>
      </c>
      <c r="K21" s="15">
        <f t="shared" si="0"/>
        <v>7.4999999999999997E-2</v>
      </c>
      <c r="L21" s="15">
        <f t="shared" si="0"/>
        <v>-3.2258064516129031E-2</v>
      </c>
      <c r="M21" s="15">
        <f t="shared" si="0"/>
        <v>0.44444444444444442</v>
      </c>
      <c r="N21" s="15">
        <f t="shared" si="1"/>
        <v>0.12022653721682859</v>
      </c>
    </row>
    <row r="22" spans="2:14" ht="20.100000000000001" customHeight="1" thickBot="1" x14ac:dyDescent="0.25">
      <c r="B22" s="6" t="s">
        <v>13</v>
      </c>
      <c r="C22" s="12">
        <v>93</v>
      </c>
      <c r="D22" s="12">
        <v>73</v>
      </c>
      <c r="E22" s="12">
        <v>20</v>
      </c>
      <c r="F22" s="15">
        <f>+C22/'Evolución Denuncias'!C22</f>
        <v>5.2423900789177004E-2</v>
      </c>
      <c r="G22" s="12">
        <v>74</v>
      </c>
      <c r="H22" s="12">
        <v>55</v>
      </c>
      <c r="I22" s="12">
        <v>19</v>
      </c>
      <c r="J22" s="15">
        <f>+G22/'Evolución Denuncias'!K22</f>
        <v>4.8429319371727751E-2</v>
      </c>
      <c r="K22" s="15">
        <f t="shared" si="0"/>
        <v>-0.20430107526881722</v>
      </c>
      <c r="L22" s="15">
        <f t="shared" si="0"/>
        <v>-0.24657534246575341</v>
      </c>
      <c r="M22" s="15">
        <f t="shared" si="0"/>
        <v>-0.05</v>
      </c>
      <c r="N22" s="15">
        <f t="shared" si="1"/>
        <v>-7.6197714350053486E-2</v>
      </c>
    </row>
    <row r="23" spans="2:14" ht="20.100000000000001" customHeight="1" thickBot="1" x14ac:dyDescent="0.25">
      <c r="B23" s="6" t="s">
        <v>14</v>
      </c>
      <c r="C23" s="12">
        <v>945</v>
      </c>
      <c r="D23" s="12">
        <v>535</v>
      </c>
      <c r="E23" s="12">
        <v>410</v>
      </c>
      <c r="F23" s="15">
        <f>+C23/'Evolución Denuncias'!C23</f>
        <v>0.13799649532710281</v>
      </c>
      <c r="G23" s="12">
        <v>987</v>
      </c>
      <c r="H23" s="12">
        <v>636</v>
      </c>
      <c r="I23" s="12">
        <v>351</v>
      </c>
      <c r="J23" s="15">
        <f>+G23/'Evolución Denuncias'!K23</f>
        <v>0.14715968391233039</v>
      </c>
      <c r="K23" s="15">
        <f t="shared" si="0"/>
        <v>4.4444444444444446E-2</v>
      </c>
      <c r="L23" s="15">
        <f t="shared" si="0"/>
        <v>0.18878504672897195</v>
      </c>
      <c r="M23" s="15">
        <f t="shared" si="0"/>
        <v>-0.14390243902439023</v>
      </c>
      <c r="N23" s="15">
        <f t="shared" si="1"/>
        <v>6.6401603631363437E-2</v>
      </c>
    </row>
    <row r="24" spans="2:14" ht="20.100000000000001" customHeight="1" thickBot="1" x14ac:dyDescent="0.25">
      <c r="B24" s="6" t="s">
        <v>15</v>
      </c>
      <c r="C24" s="12">
        <v>132</v>
      </c>
      <c r="D24" s="12">
        <v>74</v>
      </c>
      <c r="E24" s="12">
        <v>58</v>
      </c>
      <c r="F24" s="15">
        <f>+C24/'Evolución Denuncias'!C24</f>
        <v>7.6744186046511634E-2</v>
      </c>
      <c r="G24" s="12">
        <v>73</v>
      </c>
      <c r="H24" s="12">
        <v>42</v>
      </c>
      <c r="I24" s="12">
        <v>31</v>
      </c>
      <c r="J24" s="15">
        <f>+G24/'Evolución Denuncias'!K24</f>
        <v>4.214780600461894E-2</v>
      </c>
      <c r="K24" s="15">
        <f t="shared" si="0"/>
        <v>-0.44696969696969696</v>
      </c>
      <c r="L24" s="15">
        <f t="shared" si="0"/>
        <v>-0.43243243243243246</v>
      </c>
      <c r="M24" s="15">
        <f t="shared" si="0"/>
        <v>-0.46551724137931033</v>
      </c>
      <c r="N24" s="15">
        <f t="shared" si="1"/>
        <v>-0.45080131569738963</v>
      </c>
    </row>
    <row r="25" spans="2:14" ht="20.100000000000001" customHeight="1" thickBot="1" x14ac:dyDescent="0.25">
      <c r="B25" s="6" t="s">
        <v>16</v>
      </c>
      <c r="C25" s="12">
        <v>37</v>
      </c>
      <c r="D25" s="12">
        <v>18</v>
      </c>
      <c r="E25" s="12">
        <v>19</v>
      </c>
      <c r="F25" s="15">
        <f>+C25/'Evolución Denuncias'!C25</f>
        <v>7.0342205323193921E-2</v>
      </c>
      <c r="G25" s="12">
        <v>19</v>
      </c>
      <c r="H25" s="12">
        <v>7</v>
      </c>
      <c r="I25" s="12">
        <v>12</v>
      </c>
      <c r="J25" s="15">
        <f>+G25/'Evolución Denuncias'!K25</f>
        <v>4.2128603104212861E-2</v>
      </c>
      <c r="K25" s="15">
        <f t="shared" si="0"/>
        <v>-0.48648648648648651</v>
      </c>
      <c r="L25" s="15">
        <f t="shared" si="0"/>
        <v>-0.61111111111111116</v>
      </c>
      <c r="M25" s="15">
        <f t="shared" si="0"/>
        <v>-0.36842105263157893</v>
      </c>
      <c r="N25" s="15">
        <f t="shared" si="1"/>
        <v>-0.40109066938335236</v>
      </c>
    </row>
    <row r="26" spans="2:14" ht="20.100000000000001" customHeight="1" thickBot="1" x14ac:dyDescent="0.25">
      <c r="B26" s="7" t="s">
        <v>17</v>
      </c>
      <c r="C26" s="12">
        <v>158</v>
      </c>
      <c r="D26" s="12">
        <v>76</v>
      </c>
      <c r="E26" s="12">
        <v>82</v>
      </c>
      <c r="F26" s="15">
        <f>+C26/'Evolución Denuncias'!C26</f>
        <v>0.11695040710584752</v>
      </c>
      <c r="G26" s="12">
        <v>204</v>
      </c>
      <c r="H26" s="12">
        <v>108</v>
      </c>
      <c r="I26" s="12">
        <v>96</v>
      </c>
      <c r="J26" s="15">
        <f>+G26/'Evolución Denuncias'!K26</f>
        <v>0.1400137268359643</v>
      </c>
      <c r="K26" s="15">
        <f t="shared" si="0"/>
        <v>0.29113924050632911</v>
      </c>
      <c r="L26" s="15">
        <f t="shared" si="0"/>
        <v>0.42105263157894735</v>
      </c>
      <c r="M26" s="15">
        <f t="shared" si="0"/>
        <v>0.17073170731707318</v>
      </c>
      <c r="N26" s="15">
        <f t="shared" si="1"/>
        <v>0.19720598073030238</v>
      </c>
    </row>
    <row r="27" spans="2:14" ht="20.100000000000001" customHeight="1" thickBot="1" x14ac:dyDescent="0.25">
      <c r="B27" s="8" t="s">
        <v>18</v>
      </c>
      <c r="C27" s="12">
        <v>30</v>
      </c>
      <c r="D27" s="12">
        <v>18</v>
      </c>
      <c r="E27" s="12">
        <v>12</v>
      </c>
      <c r="F27" s="15">
        <f>+C27/'Evolución Denuncias'!C27</f>
        <v>0.13824884792626729</v>
      </c>
      <c r="G27" s="12">
        <v>25</v>
      </c>
      <c r="H27" s="12">
        <v>13</v>
      </c>
      <c r="I27" s="12">
        <v>12</v>
      </c>
      <c r="J27" s="15">
        <f>+G27/'Evolución Denuncias'!K27</f>
        <v>0.12886597938144329</v>
      </c>
      <c r="K27" s="15">
        <f t="shared" si="0"/>
        <v>-0.16666666666666666</v>
      </c>
      <c r="L27" s="15">
        <f t="shared" si="0"/>
        <v>-0.27777777777777779</v>
      </c>
      <c r="M27" s="15">
        <f t="shared" si="0"/>
        <v>0</v>
      </c>
      <c r="N27" s="15">
        <f t="shared" si="1"/>
        <v>-6.7869415807560313E-2</v>
      </c>
    </row>
    <row r="28" spans="2:14" ht="20.100000000000001" customHeight="1" thickBot="1" x14ac:dyDescent="0.25">
      <c r="B28" s="9" t="s">
        <v>19</v>
      </c>
      <c r="C28" s="13">
        <f>SUM(C11:C27)</f>
        <v>4237</v>
      </c>
      <c r="D28" s="13">
        <f t="shared" ref="D28:E28" si="2">SUM(D11:D27)</f>
        <v>2726</v>
      </c>
      <c r="E28" s="13">
        <f t="shared" si="2"/>
        <v>1511</v>
      </c>
      <c r="F28" s="16">
        <f>+C28/'Evolución Denuncias'!C28</f>
        <v>0.10157261351105144</v>
      </c>
      <c r="G28" s="13">
        <f>SUM(G11:G27)</f>
        <v>4575</v>
      </c>
      <c r="H28" s="13">
        <f t="shared" ref="H28:I28" si="3">SUM(H11:H27)</f>
        <v>3009</v>
      </c>
      <c r="I28" s="13">
        <f t="shared" si="3"/>
        <v>1566</v>
      </c>
      <c r="J28" s="16">
        <f>+G28/'Evolución Denuncias'!K28</f>
        <v>0.10833017616972912</v>
      </c>
      <c r="K28" s="16">
        <f t="shared" si="0"/>
        <v>7.9773424592872316E-2</v>
      </c>
      <c r="L28" s="16">
        <f t="shared" si="0"/>
        <v>0.10381511371973588</v>
      </c>
      <c r="M28" s="16">
        <f t="shared" si="0"/>
        <v>3.6399735274652546E-2</v>
      </c>
      <c r="N28" s="16">
        <f t="shared" si="1"/>
        <v>6.6529376621213263E-2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workbookViewId="0">
      <selection activeCell="L28" sqref="L28"/>
    </sheetView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30" t="s">
        <v>112</v>
      </c>
      <c r="D9" s="31"/>
      <c r="E9" s="31"/>
      <c r="F9" s="30" t="s">
        <v>113</v>
      </c>
      <c r="G9" s="31"/>
      <c r="H9" s="31"/>
      <c r="I9" s="30" t="s">
        <v>115</v>
      </c>
      <c r="J9" s="31"/>
      <c r="K9" s="31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8415</v>
      </c>
      <c r="D11" s="12">
        <v>6623</v>
      </c>
      <c r="E11" s="12">
        <v>1792</v>
      </c>
      <c r="F11" s="12">
        <v>8027</v>
      </c>
      <c r="G11" s="12">
        <v>6267</v>
      </c>
      <c r="H11" s="12">
        <v>1760</v>
      </c>
      <c r="I11" s="15">
        <f>IF(C11&gt;0,(F11-C11)/C11,"-")</f>
        <v>-4.6108140225787284E-2</v>
      </c>
      <c r="J11" s="15">
        <f>IF(D11&gt;0,(G11-D11)/D11,"-")</f>
        <v>-5.3752076098444811E-2</v>
      </c>
      <c r="K11" s="15">
        <f>IF(E11&gt;0,(H11-E11)/E11,"-")</f>
        <v>-1.7857142857142856E-2</v>
      </c>
    </row>
    <row r="12" spans="2:11" ht="20.100000000000001" customHeight="1" thickBot="1" x14ac:dyDescent="0.25">
      <c r="B12" s="6" t="s">
        <v>3</v>
      </c>
      <c r="C12" s="12">
        <v>893</v>
      </c>
      <c r="D12" s="12">
        <v>663</v>
      </c>
      <c r="E12" s="12">
        <v>230</v>
      </c>
      <c r="F12" s="12">
        <v>819</v>
      </c>
      <c r="G12" s="12">
        <v>543</v>
      </c>
      <c r="H12" s="12">
        <v>276</v>
      </c>
      <c r="I12" s="15">
        <f t="shared" ref="I12:K28" si="0">IF(C12&gt;0,(F12-C12)/C12,"-")</f>
        <v>-8.2866741321388576E-2</v>
      </c>
      <c r="J12" s="15">
        <f t="shared" si="0"/>
        <v>-0.18099547511312217</v>
      </c>
      <c r="K12" s="15">
        <f t="shared" si="0"/>
        <v>0.2</v>
      </c>
    </row>
    <row r="13" spans="2:11" ht="20.100000000000001" customHeight="1" thickBot="1" x14ac:dyDescent="0.25">
      <c r="B13" s="6" t="s">
        <v>4</v>
      </c>
      <c r="C13" s="12">
        <v>707</v>
      </c>
      <c r="D13" s="12">
        <v>583</v>
      </c>
      <c r="E13" s="12">
        <v>124</v>
      </c>
      <c r="F13" s="12">
        <v>701</v>
      </c>
      <c r="G13" s="12">
        <v>532</v>
      </c>
      <c r="H13" s="12">
        <v>169</v>
      </c>
      <c r="I13" s="15">
        <f t="shared" si="0"/>
        <v>-8.4865629420084864E-3</v>
      </c>
      <c r="J13" s="15">
        <f t="shared" si="0"/>
        <v>-8.7478559176672382E-2</v>
      </c>
      <c r="K13" s="15">
        <f t="shared" si="0"/>
        <v>0.36290322580645162</v>
      </c>
    </row>
    <row r="14" spans="2:11" ht="20.100000000000001" customHeight="1" thickBot="1" x14ac:dyDescent="0.25">
      <c r="B14" s="6" t="s">
        <v>5</v>
      </c>
      <c r="C14" s="12">
        <v>1391</v>
      </c>
      <c r="D14" s="12">
        <v>790</v>
      </c>
      <c r="E14" s="12">
        <v>601</v>
      </c>
      <c r="F14" s="12">
        <v>1773</v>
      </c>
      <c r="G14" s="12">
        <v>1022</v>
      </c>
      <c r="H14" s="12">
        <v>751</v>
      </c>
      <c r="I14" s="15">
        <f t="shared" si="0"/>
        <v>0.27462257368799425</v>
      </c>
      <c r="J14" s="15">
        <f t="shared" si="0"/>
        <v>0.29367088607594938</v>
      </c>
      <c r="K14" s="15">
        <f t="shared" si="0"/>
        <v>0.24958402662229617</v>
      </c>
    </row>
    <row r="15" spans="2:11" ht="20.100000000000001" customHeight="1" thickBot="1" x14ac:dyDescent="0.25">
      <c r="B15" s="6" t="s">
        <v>6</v>
      </c>
      <c r="C15" s="12">
        <v>2226</v>
      </c>
      <c r="D15" s="12">
        <v>1763</v>
      </c>
      <c r="E15" s="12">
        <v>463</v>
      </c>
      <c r="F15" s="12">
        <v>2367</v>
      </c>
      <c r="G15" s="12">
        <v>1806</v>
      </c>
      <c r="H15" s="12">
        <v>561</v>
      </c>
      <c r="I15" s="15">
        <f t="shared" si="0"/>
        <v>6.3342318059299185E-2</v>
      </c>
      <c r="J15" s="15">
        <f t="shared" si="0"/>
        <v>2.4390243902439025E-2</v>
      </c>
      <c r="K15" s="15">
        <f t="shared" si="0"/>
        <v>0.21166306695464362</v>
      </c>
    </row>
    <row r="16" spans="2:11" ht="20.100000000000001" customHeight="1" thickBot="1" x14ac:dyDescent="0.25">
      <c r="B16" s="6" t="s">
        <v>7</v>
      </c>
      <c r="C16" s="12">
        <v>483</v>
      </c>
      <c r="D16" s="12">
        <v>419</v>
      </c>
      <c r="E16" s="12">
        <v>64</v>
      </c>
      <c r="F16" s="12">
        <v>487</v>
      </c>
      <c r="G16" s="12">
        <v>354</v>
      </c>
      <c r="H16" s="12">
        <v>133</v>
      </c>
      <c r="I16" s="15">
        <f t="shared" si="0"/>
        <v>8.2815734989648039E-3</v>
      </c>
      <c r="J16" s="15">
        <f t="shared" si="0"/>
        <v>-0.15513126491646778</v>
      </c>
      <c r="K16" s="15">
        <f t="shared" si="0"/>
        <v>1.078125</v>
      </c>
    </row>
    <row r="17" spans="2:12" ht="20.100000000000001" customHeight="1" thickBot="1" x14ac:dyDescent="0.25">
      <c r="B17" s="6" t="s">
        <v>8</v>
      </c>
      <c r="C17" s="12">
        <v>1262</v>
      </c>
      <c r="D17" s="12">
        <v>936</v>
      </c>
      <c r="E17" s="12">
        <v>326</v>
      </c>
      <c r="F17" s="12">
        <v>1273</v>
      </c>
      <c r="G17" s="12">
        <v>881</v>
      </c>
      <c r="H17" s="12">
        <v>392</v>
      </c>
      <c r="I17" s="15">
        <f t="shared" si="0"/>
        <v>8.7163232963549924E-3</v>
      </c>
      <c r="J17" s="15">
        <f t="shared" si="0"/>
        <v>-5.876068376068376E-2</v>
      </c>
      <c r="K17" s="15">
        <f t="shared" si="0"/>
        <v>0.20245398773006135</v>
      </c>
    </row>
    <row r="18" spans="2:12" ht="20.100000000000001" customHeight="1" thickBot="1" x14ac:dyDescent="0.25">
      <c r="B18" s="6" t="s">
        <v>9</v>
      </c>
      <c r="C18" s="12">
        <v>1329</v>
      </c>
      <c r="D18" s="12">
        <v>944</v>
      </c>
      <c r="E18" s="12">
        <v>385</v>
      </c>
      <c r="F18" s="12">
        <v>1510</v>
      </c>
      <c r="G18" s="12">
        <v>1062</v>
      </c>
      <c r="H18" s="12">
        <v>448</v>
      </c>
      <c r="I18" s="15">
        <f t="shared" si="0"/>
        <v>0.13619262603461249</v>
      </c>
      <c r="J18" s="15">
        <f t="shared" si="0"/>
        <v>0.125</v>
      </c>
      <c r="K18" s="15">
        <f t="shared" si="0"/>
        <v>0.16363636363636364</v>
      </c>
    </row>
    <row r="19" spans="2:12" ht="20.100000000000001" customHeight="1" thickBot="1" x14ac:dyDescent="0.25">
      <c r="B19" s="6" t="s">
        <v>10</v>
      </c>
      <c r="C19" s="12">
        <v>5128</v>
      </c>
      <c r="D19" s="12">
        <v>3149</v>
      </c>
      <c r="E19" s="12">
        <v>1979</v>
      </c>
      <c r="F19" s="12">
        <v>5422</v>
      </c>
      <c r="G19" s="12">
        <v>3267</v>
      </c>
      <c r="H19" s="12">
        <v>2155</v>
      </c>
      <c r="I19" s="15">
        <f t="shared" si="0"/>
        <v>5.7332293291731666E-2</v>
      </c>
      <c r="J19" s="15">
        <f t="shared" si="0"/>
        <v>3.7472213401079708E-2</v>
      </c>
      <c r="K19" s="15">
        <f t="shared" si="0"/>
        <v>8.8933804951995959E-2</v>
      </c>
    </row>
    <row r="20" spans="2:12" ht="20.100000000000001" customHeight="1" thickBot="1" x14ac:dyDescent="0.25">
      <c r="B20" s="6" t="s">
        <v>11</v>
      </c>
      <c r="C20" s="12">
        <v>5668</v>
      </c>
      <c r="D20" s="12">
        <v>3551</v>
      </c>
      <c r="E20" s="12">
        <v>2117</v>
      </c>
      <c r="F20" s="12">
        <v>5987</v>
      </c>
      <c r="G20" s="12">
        <v>3866</v>
      </c>
      <c r="H20" s="12">
        <v>2121</v>
      </c>
      <c r="I20" s="15">
        <f t="shared" si="0"/>
        <v>5.6280875088214541E-2</v>
      </c>
      <c r="J20" s="15">
        <f t="shared" si="0"/>
        <v>8.8707406364404398E-2</v>
      </c>
      <c r="K20" s="15">
        <f t="shared" si="0"/>
        <v>1.8894662257912141E-3</v>
      </c>
    </row>
    <row r="21" spans="2:12" ht="20.100000000000001" customHeight="1" thickBot="1" x14ac:dyDescent="0.25">
      <c r="B21" s="6" t="s">
        <v>12</v>
      </c>
      <c r="C21" s="12">
        <v>616</v>
      </c>
      <c r="D21" s="12">
        <v>546</v>
      </c>
      <c r="E21" s="12">
        <v>70</v>
      </c>
      <c r="F21" s="12">
        <v>618</v>
      </c>
      <c r="G21" s="12">
        <v>537</v>
      </c>
      <c r="H21" s="12">
        <v>81</v>
      </c>
      <c r="I21" s="15">
        <f t="shared" si="0"/>
        <v>3.246753246753247E-3</v>
      </c>
      <c r="J21" s="15">
        <f t="shared" si="0"/>
        <v>-1.6483516483516484E-2</v>
      </c>
      <c r="K21" s="15">
        <f t="shared" si="0"/>
        <v>0.15714285714285714</v>
      </c>
    </row>
    <row r="22" spans="2:12" ht="20.100000000000001" customHeight="1" thickBot="1" x14ac:dyDescent="0.25">
      <c r="B22" s="6" t="s">
        <v>13</v>
      </c>
      <c r="C22" s="12">
        <v>1725</v>
      </c>
      <c r="D22" s="12">
        <v>1460</v>
      </c>
      <c r="E22" s="12">
        <v>265</v>
      </c>
      <c r="F22" s="12">
        <v>1433</v>
      </c>
      <c r="G22" s="12">
        <v>1172</v>
      </c>
      <c r="H22" s="12">
        <v>261</v>
      </c>
      <c r="I22" s="15">
        <f t="shared" si="0"/>
        <v>-0.16927536231884058</v>
      </c>
      <c r="J22" s="15">
        <f t="shared" si="0"/>
        <v>-0.19726027397260273</v>
      </c>
      <c r="K22" s="15">
        <f t="shared" si="0"/>
        <v>-1.509433962264151E-2</v>
      </c>
    </row>
    <row r="23" spans="2:12" ht="20.100000000000001" customHeight="1" thickBot="1" x14ac:dyDescent="0.25">
      <c r="B23" s="6" t="s">
        <v>14</v>
      </c>
      <c r="C23" s="12">
        <v>6467</v>
      </c>
      <c r="D23" s="12">
        <v>3687</v>
      </c>
      <c r="E23" s="12">
        <v>2780</v>
      </c>
      <c r="F23" s="12">
        <v>6535</v>
      </c>
      <c r="G23" s="12">
        <v>3703</v>
      </c>
      <c r="H23" s="12">
        <v>2832</v>
      </c>
      <c r="I23" s="15">
        <f t="shared" si="0"/>
        <v>1.0514921911241688E-2</v>
      </c>
      <c r="J23" s="15">
        <f t="shared" si="0"/>
        <v>4.3395714673176026E-3</v>
      </c>
      <c r="K23" s="15">
        <f t="shared" si="0"/>
        <v>1.870503597122302E-2</v>
      </c>
    </row>
    <row r="24" spans="2:12" ht="20.100000000000001" customHeight="1" thickBot="1" x14ac:dyDescent="0.25">
      <c r="B24" s="6" t="s">
        <v>15</v>
      </c>
      <c r="C24" s="12">
        <v>1462</v>
      </c>
      <c r="D24" s="12">
        <v>865</v>
      </c>
      <c r="E24" s="12">
        <v>597</v>
      </c>
      <c r="F24" s="12">
        <v>1732</v>
      </c>
      <c r="G24" s="12">
        <v>1134</v>
      </c>
      <c r="H24" s="12">
        <v>598</v>
      </c>
      <c r="I24" s="15">
        <f t="shared" si="0"/>
        <v>0.18467852257181944</v>
      </c>
      <c r="J24" s="15">
        <f t="shared" si="0"/>
        <v>0.31098265895953758</v>
      </c>
      <c r="K24" s="15">
        <f t="shared" si="0"/>
        <v>1.6750418760469012E-3</v>
      </c>
    </row>
    <row r="25" spans="2:12" ht="20.100000000000001" customHeight="1" thickBot="1" x14ac:dyDescent="0.25">
      <c r="B25" s="6" t="s">
        <v>16</v>
      </c>
      <c r="C25" s="12">
        <v>487</v>
      </c>
      <c r="D25" s="12">
        <v>283</v>
      </c>
      <c r="E25" s="12">
        <v>204</v>
      </c>
      <c r="F25" s="12">
        <v>435</v>
      </c>
      <c r="G25" s="12">
        <v>238</v>
      </c>
      <c r="H25" s="12">
        <v>197</v>
      </c>
      <c r="I25" s="15">
        <f t="shared" si="0"/>
        <v>-0.10677618069815195</v>
      </c>
      <c r="J25" s="15">
        <f t="shared" si="0"/>
        <v>-0.15901060070671377</v>
      </c>
      <c r="K25" s="15">
        <f t="shared" si="0"/>
        <v>-3.4313725490196081E-2</v>
      </c>
    </row>
    <row r="26" spans="2:12" ht="20.100000000000001" customHeight="1" thickBot="1" x14ac:dyDescent="0.25">
      <c r="B26" s="7" t="s">
        <v>17</v>
      </c>
      <c r="C26" s="12">
        <v>1341</v>
      </c>
      <c r="D26" s="12">
        <v>880</v>
      </c>
      <c r="E26" s="12">
        <v>461</v>
      </c>
      <c r="F26" s="12">
        <v>1374</v>
      </c>
      <c r="G26" s="12">
        <v>882</v>
      </c>
      <c r="H26" s="12">
        <v>492</v>
      </c>
      <c r="I26" s="15">
        <f t="shared" si="0"/>
        <v>2.4608501118568233E-2</v>
      </c>
      <c r="J26" s="15">
        <f t="shared" si="0"/>
        <v>2.2727272727272726E-3</v>
      </c>
      <c r="K26" s="15">
        <f t="shared" si="0"/>
        <v>6.7245119305856832E-2</v>
      </c>
    </row>
    <row r="27" spans="2:12" ht="20.100000000000001" customHeight="1" thickBot="1" x14ac:dyDescent="0.25">
      <c r="B27" s="8" t="s">
        <v>18</v>
      </c>
      <c r="C27" s="12">
        <v>214</v>
      </c>
      <c r="D27" s="12">
        <v>138</v>
      </c>
      <c r="E27" s="12">
        <v>76</v>
      </c>
      <c r="F27" s="12">
        <v>194</v>
      </c>
      <c r="G27" s="12">
        <v>112</v>
      </c>
      <c r="H27" s="12">
        <v>82</v>
      </c>
      <c r="I27" s="15">
        <f t="shared" si="0"/>
        <v>-9.3457943925233641E-2</v>
      </c>
      <c r="J27" s="15">
        <f t="shared" si="0"/>
        <v>-0.18840579710144928</v>
      </c>
      <c r="K27" s="15">
        <f t="shared" si="0"/>
        <v>7.8947368421052627E-2</v>
      </c>
    </row>
    <row r="28" spans="2:12" ht="20.100000000000001" customHeight="1" thickBot="1" x14ac:dyDescent="0.25">
      <c r="B28" s="9" t="s">
        <v>19</v>
      </c>
      <c r="C28" s="13">
        <f>SUM(C11:C27)</f>
        <v>39814</v>
      </c>
      <c r="D28" s="13">
        <f t="shared" ref="D28:E28" si="1">SUM(D11:D27)</f>
        <v>27280</v>
      </c>
      <c r="E28" s="13">
        <f t="shared" si="1"/>
        <v>12534</v>
      </c>
      <c r="F28" s="13">
        <f>SUM(F11:F27)</f>
        <v>40687</v>
      </c>
      <c r="G28" s="13">
        <f t="shared" ref="G28:H28" si="2">SUM(G11:G27)</f>
        <v>27378</v>
      </c>
      <c r="H28" s="13">
        <f t="shared" si="2"/>
        <v>13309</v>
      </c>
      <c r="I28" s="16">
        <f t="shared" si="0"/>
        <v>2.1926960365700507E-2</v>
      </c>
      <c r="J28" s="16">
        <f t="shared" si="0"/>
        <v>3.5923753665689151E-3</v>
      </c>
      <c r="K28" s="16">
        <f t="shared" si="0"/>
        <v>6.1831817456518272E-2</v>
      </c>
      <c r="L28" s="23"/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0" t="s">
        <v>112</v>
      </c>
      <c r="D9" s="31"/>
      <c r="E9" s="31"/>
      <c r="F9" s="31"/>
      <c r="G9" s="31" t="s">
        <v>113</v>
      </c>
      <c r="H9" s="31"/>
      <c r="I9" s="31"/>
      <c r="J9" s="31"/>
      <c r="K9" s="31" t="s">
        <v>115</v>
      </c>
      <c r="L9" s="31"/>
      <c r="M9" s="31"/>
      <c r="N9" s="31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2137</v>
      </c>
      <c r="D11" s="12">
        <v>24</v>
      </c>
      <c r="E11" s="12">
        <v>1653</v>
      </c>
      <c r="F11" s="12">
        <v>460</v>
      </c>
      <c r="G11" s="12">
        <v>2035</v>
      </c>
      <c r="H11" s="12">
        <v>12</v>
      </c>
      <c r="I11" s="12">
        <v>1601</v>
      </c>
      <c r="J11" s="12">
        <v>422</v>
      </c>
      <c r="K11" s="15">
        <f>IF(C11=0,"-",(G11-C11)/C11)</f>
        <v>-4.7730463266261111E-2</v>
      </c>
      <c r="L11" s="15">
        <f>IF(D11=0,"-",(H11-D11)/D11)</f>
        <v>-0.5</v>
      </c>
      <c r="M11" s="15">
        <f>IF(E11=0,"-",(I11-E11)/E11)</f>
        <v>-3.1457955232909861E-2</v>
      </c>
      <c r="N11" s="15">
        <f>IF(F11=0,"-",(J11-F11)/F11)</f>
        <v>-8.2608695652173908E-2</v>
      </c>
    </row>
    <row r="12" spans="2:14" ht="20.100000000000001" customHeight="1" thickBot="1" x14ac:dyDescent="0.25">
      <c r="B12" s="6" t="s">
        <v>3</v>
      </c>
      <c r="C12" s="12">
        <v>209</v>
      </c>
      <c r="D12" s="12">
        <v>0</v>
      </c>
      <c r="E12" s="12">
        <v>185</v>
      </c>
      <c r="F12" s="12">
        <v>24</v>
      </c>
      <c r="G12" s="12">
        <v>257</v>
      </c>
      <c r="H12" s="12">
        <v>4</v>
      </c>
      <c r="I12" s="12">
        <v>206</v>
      </c>
      <c r="J12" s="12">
        <v>47</v>
      </c>
      <c r="K12" s="15">
        <f t="shared" ref="K12:N28" si="0">IF(C12=0,"-",(G12-C12)/C12)</f>
        <v>0.22966507177033493</v>
      </c>
      <c r="L12" s="15" t="str">
        <f t="shared" si="0"/>
        <v>-</v>
      </c>
      <c r="M12" s="15">
        <f t="shared" si="0"/>
        <v>0.11351351351351352</v>
      </c>
      <c r="N12" s="15">
        <f t="shared" si="0"/>
        <v>0.95833333333333337</v>
      </c>
    </row>
    <row r="13" spans="2:14" ht="20.100000000000001" customHeight="1" thickBot="1" x14ac:dyDescent="0.25">
      <c r="B13" s="6" t="s">
        <v>4</v>
      </c>
      <c r="C13" s="12">
        <v>208</v>
      </c>
      <c r="D13" s="12">
        <v>2</v>
      </c>
      <c r="E13" s="12">
        <v>148</v>
      </c>
      <c r="F13" s="12">
        <v>59</v>
      </c>
      <c r="G13" s="12">
        <v>262</v>
      </c>
      <c r="H13" s="12">
        <v>0</v>
      </c>
      <c r="I13" s="12">
        <v>214</v>
      </c>
      <c r="J13" s="12">
        <v>48</v>
      </c>
      <c r="K13" s="15">
        <f t="shared" si="0"/>
        <v>0.25961538461538464</v>
      </c>
      <c r="L13" s="15">
        <f t="shared" si="0"/>
        <v>-1</v>
      </c>
      <c r="M13" s="15">
        <f t="shared" si="0"/>
        <v>0.44594594594594594</v>
      </c>
      <c r="N13" s="15">
        <f t="shared" si="0"/>
        <v>-0.1864406779661017</v>
      </c>
    </row>
    <row r="14" spans="2:14" ht="20.100000000000001" customHeight="1" thickBot="1" x14ac:dyDescent="0.25">
      <c r="B14" s="6" t="s">
        <v>5</v>
      </c>
      <c r="C14" s="12">
        <v>308</v>
      </c>
      <c r="D14" s="12">
        <v>0</v>
      </c>
      <c r="E14" s="12">
        <v>262</v>
      </c>
      <c r="F14" s="12">
        <v>47</v>
      </c>
      <c r="G14" s="12">
        <v>364</v>
      </c>
      <c r="H14" s="12">
        <v>0</v>
      </c>
      <c r="I14" s="12">
        <v>299</v>
      </c>
      <c r="J14" s="12">
        <v>65</v>
      </c>
      <c r="K14" s="15">
        <f t="shared" si="0"/>
        <v>0.18181818181818182</v>
      </c>
      <c r="L14" s="15" t="str">
        <f t="shared" si="0"/>
        <v>-</v>
      </c>
      <c r="M14" s="15">
        <f t="shared" si="0"/>
        <v>0.14122137404580154</v>
      </c>
      <c r="N14" s="15">
        <f t="shared" si="0"/>
        <v>0.38297872340425532</v>
      </c>
    </row>
    <row r="15" spans="2:14" ht="20.100000000000001" customHeight="1" thickBot="1" x14ac:dyDescent="0.25">
      <c r="B15" s="6" t="s">
        <v>6</v>
      </c>
      <c r="C15" s="12">
        <v>512</v>
      </c>
      <c r="D15" s="12">
        <v>25</v>
      </c>
      <c r="E15" s="12">
        <v>365</v>
      </c>
      <c r="F15" s="12">
        <v>123</v>
      </c>
      <c r="G15" s="12">
        <v>506</v>
      </c>
      <c r="H15" s="12">
        <v>9</v>
      </c>
      <c r="I15" s="12">
        <v>372</v>
      </c>
      <c r="J15" s="12">
        <v>125</v>
      </c>
      <c r="K15" s="15">
        <f t="shared" si="0"/>
        <v>-1.171875E-2</v>
      </c>
      <c r="L15" s="15">
        <f t="shared" si="0"/>
        <v>-0.64</v>
      </c>
      <c r="M15" s="15">
        <f t="shared" si="0"/>
        <v>1.9178082191780823E-2</v>
      </c>
      <c r="N15" s="15">
        <f t="shared" si="0"/>
        <v>1.6260162601626018E-2</v>
      </c>
    </row>
    <row r="16" spans="2:14" ht="20.100000000000001" customHeight="1" thickBot="1" x14ac:dyDescent="0.25">
      <c r="B16" s="6" t="s">
        <v>7</v>
      </c>
      <c r="C16" s="12">
        <v>77</v>
      </c>
      <c r="D16" s="12">
        <v>0</v>
      </c>
      <c r="E16" s="12">
        <v>61</v>
      </c>
      <c r="F16" s="12">
        <v>16</v>
      </c>
      <c r="G16" s="12">
        <v>77</v>
      </c>
      <c r="H16" s="12">
        <v>0</v>
      </c>
      <c r="I16" s="12">
        <v>45</v>
      </c>
      <c r="J16" s="12">
        <v>32</v>
      </c>
      <c r="K16" s="15">
        <f t="shared" si="0"/>
        <v>0</v>
      </c>
      <c r="L16" s="15" t="str">
        <f t="shared" si="0"/>
        <v>-</v>
      </c>
      <c r="M16" s="15">
        <f t="shared" si="0"/>
        <v>-0.26229508196721313</v>
      </c>
      <c r="N16" s="15">
        <f t="shared" si="0"/>
        <v>1</v>
      </c>
    </row>
    <row r="17" spans="2:14" ht="20.100000000000001" customHeight="1" thickBot="1" x14ac:dyDescent="0.25">
      <c r="B17" s="6" t="s">
        <v>8</v>
      </c>
      <c r="C17" s="12">
        <v>378</v>
      </c>
      <c r="D17" s="12">
        <v>0</v>
      </c>
      <c r="E17" s="12">
        <v>284</v>
      </c>
      <c r="F17" s="12">
        <v>94</v>
      </c>
      <c r="G17" s="12">
        <v>409</v>
      </c>
      <c r="H17" s="12">
        <v>0</v>
      </c>
      <c r="I17" s="12">
        <v>308</v>
      </c>
      <c r="J17" s="12">
        <v>101</v>
      </c>
      <c r="K17" s="15">
        <f t="shared" si="0"/>
        <v>8.2010582010582006E-2</v>
      </c>
      <c r="L17" s="15" t="str">
        <f t="shared" si="0"/>
        <v>-</v>
      </c>
      <c r="M17" s="15">
        <f t="shared" si="0"/>
        <v>8.4507042253521125E-2</v>
      </c>
      <c r="N17" s="15">
        <f t="shared" si="0"/>
        <v>7.4468085106382975E-2</v>
      </c>
    </row>
    <row r="18" spans="2:14" ht="20.100000000000001" customHeight="1" thickBot="1" x14ac:dyDescent="0.25">
      <c r="B18" s="6" t="s">
        <v>9</v>
      </c>
      <c r="C18" s="12">
        <v>435</v>
      </c>
      <c r="D18" s="12">
        <v>0</v>
      </c>
      <c r="E18" s="12">
        <v>330</v>
      </c>
      <c r="F18" s="12">
        <v>105</v>
      </c>
      <c r="G18" s="12">
        <v>485</v>
      </c>
      <c r="H18" s="12">
        <v>1</v>
      </c>
      <c r="I18" s="12">
        <v>357</v>
      </c>
      <c r="J18" s="12">
        <v>127</v>
      </c>
      <c r="K18" s="15">
        <f t="shared" si="0"/>
        <v>0.11494252873563218</v>
      </c>
      <c r="L18" s="15" t="str">
        <f t="shared" si="0"/>
        <v>-</v>
      </c>
      <c r="M18" s="15">
        <f t="shared" si="0"/>
        <v>8.1818181818181818E-2</v>
      </c>
      <c r="N18" s="15">
        <f t="shared" si="0"/>
        <v>0.20952380952380953</v>
      </c>
    </row>
    <row r="19" spans="2:14" ht="20.100000000000001" customHeight="1" thickBot="1" x14ac:dyDescent="0.25">
      <c r="B19" s="6" t="s">
        <v>10</v>
      </c>
      <c r="C19" s="12">
        <v>1265</v>
      </c>
      <c r="D19" s="12">
        <v>7</v>
      </c>
      <c r="E19" s="12">
        <v>691</v>
      </c>
      <c r="F19" s="12">
        <v>567</v>
      </c>
      <c r="G19" s="12">
        <v>1320</v>
      </c>
      <c r="H19" s="12">
        <v>0</v>
      </c>
      <c r="I19" s="12">
        <v>694</v>
      </c>
      <c r="J19" s="12">
        <v>626</v>
      </c>
      <c r="K19" s="15">
        <f t="shared" si="0"/>
        <v>4.3478260869565216E-2</v>
      </c>
      <c r="L19" s="15">
        <f t="shared" si="0"/>
        <v>-1</v>
      </c>
      <c r="M19" s="15">
        <f t="shared" si="0"/>
        <v>4.3415340086830683E-3</v>
      </c>
      <c r="N19" s="15">
        <f t="shared" si="0"/>
        <v>0.10405643738977072</v>
      </c>
    </row>
    <row r="20" spans="2:14" ht="20.100000000000001" customHeight="1" thickBot="1" x14ac:dyDescent="0.25">
      <c r="B20" s="6" t="s">
        <v>11</v>
      </c>
      <c r="C20" s="12">
        <v>1369</v>
      </c>
      <c r="D20" s="12">
        <v>5</v>
      </c>
      <c r="E20" s="12">
        <v>1219</v>
      </c>
      <c r="F20" s="12">
        <v>145</v>
      </c>
      <c r="G20" s="12">
        <v>1384</v>
      </c>
      <c r="H20" s="12">
        <v>16</v>
      </c>
      <c r="I20" s="12">
        <v>1232</v>
      </c>
      <c r="J20" s="12">
        <v>136</v>
      </c>
      <c r="K20" s="15">
        <f t="shared" si="0"/>
        <v>1.095690284879474E-2</v>
      </c>
      <c r="L20" s="15">
        <f t="shared" si="0"/>
        <v>2.2000000000000002</v>
      </c>
      <c r="M20" s="15">
        <f t="shared" si="0"/>
        <v>1.0664479081214109E-2</v>
      </c>
      <c r="N20" s="15">
        <f t="shared" si="0"/>
        <v>-6.2068965517241378E-2</v>
      </c>
    </row>
    <row r="21" spans="2:14" ht="20.100000000000001" customHeight="1" thickBot="1" x14ac:dyDescent="0.25">
      <c r="B21" s="6" t="s">
        <v>12</v>
      </c>
      <c r="C21" s="12">
        <v>240</v>
      </c>
      <c r="D21" s="12">
        <v>8</v>
      </c>
      <c r="E21" s="12">
        <v>180</v>
      </c>
      <c r="F21" s="12">
        <v>52</v>
      </c>
      <c r="G21" s="12">
        <v>185</v>
      </c>
      <c r="H21" s="12">
        <v>0</v>
      </c>
      <c r="I21" s="12">
        <v>136</v>
      </c>
      <c r="J21" s="12">
        <v>49</v>
      </c>
      <c r="K21" s="15">
        <f t="shared" si="0"/>
        <v>-0.22916666666666666</v>
      </c>
      <c r="L21" s="15">
        <f t="shared" si="0"/>
        <v>-1</v>
      </c>
      <c r="M21" s="15">
        <f t="shared" si="0"/>
        <v>-0.24444444444444444</v>
      </c>
      <c r="N21" s="15">
        <f t="shared" si="0"/>
        <v>-5.7692307692307696E-2</v>
      </c>
    </row>
    <row r="22" spans="2:14" ht="20.100000000000001" customHeight="1" thickBot="1" x14ac:dyDescent="0.25">
      <c r="B22" s="6" t="s">
        <v>13</v>
      </c>
      <c r="C22" s="12">
        <v>557</v>
      </c>
      <c r="D22" s="12">
        <v>0</v>
      </c>
      <c r="E22" s="12">
        <v>387</v>
      </c>
      <c r="F22" s="12">
        <v>170</v>
      </c>
      <c r="G22" s="12">
        <v>529</v>
      </c>
      <c r="H22" s="12">
        <v>2</v>
      </c>
      <c r="I22" s="12">
        <v>353</v>
      </c>
      <c r="J22" s="12">
        <v>174</v>
      </c>
      <c r="K22" s="15">
        <f t="shared" si="0"/>
        <v>-5.0269299820466788E-2</v>
      </c>
      <c r="L22" s="15" t="str">
        <f t="shared" si="0"/>
        <v>-</v>
      </c>
      <c r="M22" s="15">
        <f t="shared" si="0"/>
        <v>-8.7855297157622733E-2</v>
      </c>
      <c r="N22" s="15">
        <f t="shared" si="0"/>
        <v>2.3529411764705882E-2</v>
      </c>
    </row>
    <row r="23" spans="2:14" ht="20.100000000000001" customHeight="1" thickBot="1" x14ac:dyDescent="0.25">
      <c r="B23" s="6" t="s">
        <v>14</v>
      </c>
      <c r="C23" s="12">
        <v>1463</v>
      </c>
      <c r="D23" s="12">
        <v>8</v>
      </c>
      <c r="E23" s="12">
        <v>853</v>
      </c>
      <c r="F23" s="12">
        <v>602</v>
      </c>
      <c r="G23" s="12">
        <v>1415</v>
      </c>
      <c r="H23" s="12">
        <v>4</v>
      </c>
      <c r="I23" s="12">
        <v>706</v>
      </c>
      <c r="J23" s="12">
        <v>705</v>
      </c>
      <c r="K23" s="15">
        <f t="shared" si="0"/>
        <v>-3.2809295967190705E-2</v>
      </c>
      <c r="L23" s="15">
        <f t="shared" si="0"/>
        <v>-0.5</v>
      </c>
      <c r="M23" s="15">
        <f t="shared" si="0"/>
        <v>-0.17233294255568582</v>
      </c>
      <c r="N23" s="15">
        <f t="shared" si="0"/>
        <v>0.17109634551495018</v>
      </c>
    </row>
    <row r="24" spans="2:14" ht="20.100000000000001" customHeight="1" thickBot="1" x14ac:dyDescent="0.25">
      <c r="B24" s="6" t="s">
        <v>15</v>
      </c>
      <c r="C24" s="12">
        <v>404</v>
      </c>
      <c r="D24" s="12">
        <v>0</v>
      </c>
      <c r="E24" s="12">
        <v>286</v>
      </c>
      <c r="F24" s="12">
        <v>118</v>
      </c>
      <c r="G24" s="12">
        <v>405</v>
      </c>
      <c r="H24" s="12">
        <v>0</v>
      </c>
      <c r="I24" s="12">
        <v>353</v>
      </c>
      <c r="J24" s="12">
        <v>52</v>
      </c>
      <c r="K24" s="15">
        <f t="shared" si="0"/>
        <v>2.4752475247524753E-3</v>
      </c>
      <c r="L24" s="15" t="str">
        <f t="shared" si="0"/>
        <v>-</v>
      </c>
      <c r="M24" s="15">
        <f t="shared" si="0"/>
        <v>0.23426573426573427</v>
      </c>
      <c r="N24" s="15">
        <f t="shared" si="0"/>
        <v>-0.55932203389830504</v>
      </c>
    </row>
    <row r="25" spans="2:14" ht="20.100000000000001" customHeight="1" thickBot="1" x14ac:dyDescent="0.25">
      <c r="B25" s="6" t="s">
        <v>16</v>
      </c>
      <c r="C25" s="12">
        <v>91</v>
      </c>
      <c r="D25" s="12">
        <v>0</v>
      </c>
      <c r="E25" s="12">
        <v>70</v>
      </c>
      <c r="F25" s="12">
        <v>21</v>
      </c>
      <c r="G25" s="12">
        <v>96</v>
      </c>
      <c r="H25" s="12">
        <v>0</v>
      </c>
      <c r="I25" s="12">
        <v>70</v>
      </c>
      <c r="J25" s="12">
        <v>26</v>
      </c>
      <c r="K25" s="15">
        <f t="shared" si="0"/>
        <v>5.4945054945054944E-2</v>
      </c>
      <c r="L25" s="15" t="str">
        <f t="shared" si="0"/>
        <v>-</v>
      </c>
      <c r="M25" s="15">
        <f t="shared" si="0"/>
        <v>0</v>
      </c>
      <c r="N25" s="15">
        <f t="shared" si="0"/>
        <v>0.23809523809523808</v>
      </c>
    </row>
    <row r="26" spans="2:14" ht="20.100000000000001" customHeight="1" thickBot="1" x14ac:dyDescent="0.25">
      <c r="B26" s="7" t="s">
        <v>17</v>
      </c>
      <c r="C26" s="12">
        <v>178</v>
      </c>
      <c r="D26" s="12">
        <v>0</v>
      </c>
      <c r="E26" s="12">
        <v>114</v>
      </c>
      <c r="F26" s="12">
        <v>64</v>
      </c>
      <c r="G26" s="12">
        <v>177</v>
      </c>
      <c r="H26" s="12">
        <v>5</v>
      </c>
      <c r="I26" s="12">
        <v>103</v>
      </c>
      <c r="J26" s="12">
        <v>69</v>
      </c>
      <c r="K26" s="15">
        <f t="shared" si="0"/>
        <v>-5.6179775280898875E-3</v>
      </c>
      <c r="L26" s="15" t="str">
        <f t="shared" si="0"/>
        <v>-</v>
      </c>
      <c r="M26" s="15">
        <f t="shared" si="0"/>
        <v>-9.6491228070175433E-2</v>
      </c>
      <c r="N26" s="15">
        <f t="shared" si="0"/>
        <v>7.8125E-2</v>
      </c>
    </row>
    <row r="27" spans="2:14" ht="20.100000000000001" customHeight="1" thickBot="1" x14ac:dyDescent="0.25">
      <c r="B27" s="8" t="s">
        <v>18</v>
      </c>
      <c r="C27" s="12">
        <v>78</v>
      </c>
      <c r="D27" s="12">
        <v>0</v>
      </c>
      <c r="E27" s="12">
        <v>71</v>
      </c>
      <c r="F27" s="12">
        <v>7</v>
      </c>
      <c r="G27" s="12">
        <v>49</v>
      </c>
      <c r="H27" s="12">
        <v>0</v>
      </c>
      <c r="I27" s="12">
        <v>49</v>
      </c>
      <c r="J27" s="12">
        <v>0</v>
      </c>
      <c r="K27" s="15">
        <f t="shared" si="0"/>
        <v>-0.37179487179487181</v>
      </c>
      <c r="L27" s="15" t="str">
        <f t="shared" si="0"/>
        <v>-</v>
      </c>
      <c r="M27" s="15">
        <f t="shared" si="0"/>
        <v>-0.30985915492957744</v>
      </c>
      <c r="N27" s="15">
        <f t="shared" si="0"/>
        <v>-1</v>
      </c>
    </row>
    <row r="28" spans="2:14" ht="20.100000000000001" customHeight="1" thickBot="1" x14ac:dyDescent="0.25">
      <c r="B28" s="9" t="s">
        <v>19</v>
      </c>
      <c r="C28" s="13">
        <f>SUM(C11:C27)</f>
        <v>9909</v>
      </c>
      <c r="D28" s="13">
        <f t="shared" ref="D28:F28" si="1">SUM(D11:D27)</f>
        <v>79</v>
      </c>
      <c r="E28" s="13">
        <f t="shared" si="1"/>
        <v>7159</v>
      </c>
      <c r="F28" s="13">
        <f t="shared" si="1"/>
        <v>2674</v>
      </c>
      <c r="G28" s="13">
        <f>SUM(G11:G27)</f>
        <v>9955</v>
      </c>
      <c r="H28" s="13">
        <f t="shared" ref="H28:J28" si="2">SUM(H11:H27)</f>
        <v>53</v>
      </c>
      <c r="I28" s="13">
        <f t="shared" si="2"/>
        <v>7098</v>
      </c>
      <c r="J28" s="13">
        <f t="shared" si="2"/>
        <v>2804</v>
      </c>
      <c r="K28" s="16">
        <f t="shared" si="0"/>
        <v>4.6422444242607734E-3</v>
      </c>
      <c r="L28" s="16">
        <f t="shared" si="0"/>
        <v>-0.32911392405063289</v>
      </c>
      <c r="M28" s="16">
        <f t="shared" si="0"/>
        <v>-8.5207431205475623E-3</v>
      </c>
      <c r="N28" s="16">
        <f t="shared" si="0"/>
        <v>4.8616305160807775E-2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topLeftCell="A7"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0" t="s">
        <v>112</v>
      </c>
      <c r="D9" s="31"/>
      <c r="E9" s="31"/>
      <c r="F9" s="31"/>
      <c r="G9" s="31"/>
      <c r="H9" s="31" t="s">
        <v>113</v>
      </c>
      <c r="I9" s="31"/>
      <c r="J9" s="31"/>
      <c r="K9" s="31"/>
      <c r="L9" s="31"/>
      <c r="M9" s="31" t="s">
        <v>115</v>
      </c>
      <c r="N9" s="31"/>
      <c r="O9" s="31"/>
      <c r="P9" s="31"/>
      <c r="Q9" s="31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1214</v>
      </c>
      <c r="D11" s="12">
        <v>812</v>
      </c>
      <c r="E11" s="12">
        <v>214</v>
      </c>
      <c r="F11" s="12">
        <v>168</v>
      </c>
      <c r="G11" s="12">
        <v>20</v>
      </c>
      <c r="H11" s="12">
        <v>1211</v>
      </c>
      <c r="I11" s="12">
        <v>814</v>
      </c>
      <c r="J11" s="12">
        <v>200</v>
      </c>
      <c r="K11" s="12">
        <v>175</v>
      </c>
      <c r="L11" s="12">
        <v>22</v>
      </c>
      <c r="M11" s="15">
        <f>IF(C11=0,"-",(H11-C11)/C11)</f>
        <v>-2.4711696869851728E-3</v>
      </c>
      <c r="N11" s="15">
        <f>IF(D11=0,"-",(I11-D11)/D11)</f>
        <v>2.4630541871921183E-3</v>
      </c>
      <c r="O11" s="15">
        <f>IF(E11=0,"-",(J11-E11)/E11)</f>
        <v>-6.5420560747663545E-2</v>
      </c>
      <c r="P11" s="15">
        <f>IF(F11=0,"-",(K11-F11)/F11)</f>
        <v>4.1666666666666664E-2</v>
      </c>
      <c r="Q11" s="15">
        <f>IF(G11=0,"-",(L11-G11)/G11)</f>
        <v>0.1</v>
      </c>
    </row>
    <row r="12" spans="2:17" ht="20.100000000000001" customHeight="1" thickBot="1" x14ac:dyDescent="0.25">
      <c r="B12" s="6" t="s">
        <v>3</v>
      </c>
      <c r="C12" s="12">
        <v>166</v>
      </c>
      <c r="D12" s="12">
        <v>84</v>
      </c>
      <c r="E12" s="12">
        <v>37</v>
      </c>
      <c r="F12" s="12">
        <v>37</v>
      </c>
      <c r="G12" s="12">
        <v>8</v>
      </c>
      <c r="H12" s="12">
        <v>143</v>
      </c>
      <c r="I12" s="12">
        <v>87</v>
      </c>
      <c r="J12" s="12">
        <v>39</v>
      </c>
      <c r="K12" s="12">
        <v>14</v>
      </c>
      <c r="L12" s="12">
        <v>3</v>
      </c>
      <c r="M12" s="15">
        <f t="shared" ref="M12:Q28" si="0">IF(C12=0,"-",(H12-C12)/C12)</f>
        <v>-0.13855421686746988</v>
      </c>
      <c r="N12" s="15">
        <f t="shared" si="0"/>
        <v>3.5714285714285712E-2</v>
      </c>
      <c r="O12" s="15">
        <f t="shared" si="0"/>
        <v>5.4054054054054057E-2</v>
      </c>
      <c r="P12" s="15">
        <f t="shared" si="0"/>
        <v>-0.6216216216216216</v>
      </c>
      <c r="Q12" s="15">
        <f t="shared" si="0"/>
        <v>-0.625</v>
      </c>
    </row>
    <row r="13" spans="2:17" ht="20.100000000000001" customHeight="1" thickBot="1" x14ac:dyDescent="0.25">
      <c r="B13" s="6" t="s">
        <v>4</v>
      </c>
      <c r="C13" s="12">
        <v>112</v>
      </c>
      <c r="D13" s="12">
        <v>81</v>
      </c>
      <c r="E13" s="12">
        <v>16</v>
      </c>
      <c r="F13" s="12">
        <v>15</v>
      </c>
      <c r="G13" s="12">
        <v>0</v>
      </c>
      <c r="H13" s="12">
        <v>128</v>
      </c>
      <c r="I13" s="12">
        <v>90</v>
      </c>
      <c r="J13" s="12">
        <v>21</v>
      </c>
      <c r="K13" s="12">
        <v>14</v>
      </c>
      <c r="L13" s="12">
        <v>3</v>
      </c>
      <c r="M13" s="15">
        <f t="shared" si="0"/>
        <v>0.14285714285714285</v>
      </c>
      <c r="N13" s="15">
        <f t="shared" si="0"/>
        <v>0.1111111111111111</v>
      </c>
      <c r="O13" s="15">
        <f t="shared" si="0"/>
        <v>0.3125</v>
      </c>
      <c r="P13" s="15">
        <f t="shared" si="0"/>
        <v>-6.6666666666666666E-2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228</v>
      </c>
      <c r="D14" s="12">
        <v>129</v>
      </c>
      <c r="E14" s="12">
        <v>86</v>
      </c>
      <c r="F14" s="12">
        <v>9</v>
      </c>
      <c r="G14" s="12">
        <v>4</v>
      </c>
      <c r="H14" s="12">
        <v>235</v>
      </c>
      <c r="I14" s="12">
        <v>139</v>
      </c>
      <c r="J14" s="12">
        <v>80</v>
      </c>
      <c r="K14" s="12">
        <v>12</v>
      </c>
      <c r="L14" s="12">
        <v>4</v>
      </c>
      <c r="M14" s="15">
        <f t="shared" si="0"/>
        <v>3.0701754385964911E-2</v>
      </c>
      <c r="N14" s="15">
        <f t="shared" si="0"/>
        <v>7.7519379844961239E-2</v>
      </c>
      <c r="O14" s="15">
        <f t="shared" si="0"/>
        <v>-6.9767441860465115E-2</v>
      </c>
      <c r="P14" s="15">
        <f t="shared" si="0"/>
        <v>0.33333333333333331</v>
      </c>
      <c r="Q14" s="15">
        <f t="shared" si="0"/>
        <v>0</v>
      </c>
    </row>
    <row r="15" spans="2:17" ht="20.100000000000001" customHeight="1" thickBot="1" x14ac:dyDescent="0.25">
      <c r="B15" s="6" t="s">
        <v>6</v>
      </c>
      <c r="C15" s="12">
        <v>627</v>
      </c>
      <c r="D15" s="12">
        <v>420</v>
      </c>
      <c r="E15" s="12">
        <v>135</v>
      </c>
      <c r="F15" s="12">
        <v>59</v>
      </c>
      <c r="G15" s="12">
        <v>13</v>
      </c>
      <c r="H15" s="12">
        <v>677</v>
      </c>
      <c r="I15" s="12">
        <v>485</v>
      </c>
      <c r="J15" s="12">
        <v>125</v>
      </c>
      <c r="K15" s="12">
        <v>63</v>
      </c>
      <c r="L15" s="12">
        <v>4</v>
      </c>
      <c r="M15" s="15">
        <f t="shared" si="0"/>
        <v>7.9744816586921854E-2</v>
      </c>
      <c r="N15" s="15">
        <f t="shared" si="0"/>
        <v>0.15476190476190477</v>
      </c>
      <c r="O15" s="15">
        <f t="shared" si="0"/>
        <v>-7.407407407407407E-2</v>
      </c>
      <c r="P15" s="15">
        <f t="shared" si="0"/>
        <v>6.7796610169491525E-2</v>
      </c>
      <c r="Q15" s="15">
        <f t="shared" si="0"/>
        <v>-0.69230769230769229</v>
      </c>
    </row>
    <row r="16" spans="2:17" ht="20.100000000000001" customHeight="1" thickBot="1" x14ac:dyDescent="0.25">
      <c r="B16" s="6" t="s">
        <v>7</v>
      </c>
      <c r="C16" s="12">
        <v>60</v>
      </c>
      <c r="D16" s="12">
        <v>41</v>
      </c>
      <c r="E16" s="12">
        <v>11</v>
      </c>
      <c r="F16" s="12">
        <v>7</v>
      </c>
      <c r="G16" s="12">
        <v>1</v>
      </c>
      <c r="H16" s="12">
        <v>58</v>
      </c>
      <c r="I16" s="12">
        <v>38</v>
      </c>
      <c r="J16" s="12">
        <v>10</v>
      </c>
      <c r="K16" s="12">
        <v>9</v>
      </c>
      <c r="L16" s="12">
        <v>1</v>
      </c>
      <c r="M16" s="15">
        <f t="shared" si="0"/>
        <v>-3.3333333333333333E-2</v>
      </c>
      <c r="N16" s="15">
        <f t="shared" si="0"/>
        <v>-7.3170731707317069E-2</v>
      </c>
      <c r="O16" s="15">
        <f t="shared" si="0"/>
        <v>-9.0909090909090912E-2</v>
      </c>
      <c r="P16" s="15">
        <f t="shared" si="0"/>
        <v>0.2857142857142857</v>
      </c>
      <c r="Q16" s="15">
        <f t="shared" si="0"/>
        <v>0</v>
      </c>
    </row>
    <row r="17" spans="2:17" ht="20.100000000000001" customHeight="1" thickBot="1" x14ac:dyDescent="0.25">
      <c r="B17" s="6" t="s">
        <v>8</v>
      </c>
      <c r="C17" s="12">
        <v>155</v>
      </c>
      <c r="D17" s="12">
        <v>100</v>
      </c>
      <c r="E17" s="12">
        <v>21</v>
      </c>
      <c r="F17" s="12">
        <v>32</v>
      </c>
      <c r="G17" s="12">
        <v>2</v>
      </c>
      <c r="H17" s="12">
        <v>179</v>
      </c>
      <c r="I17" s="12">
        <v>103</v>
      </c>
      <c r="J17" s="12">
        <v>35</v>
      </c>
      <c r="K17" s="12">
        <v>39</v>
      </c>
      <c r="L17" s="12">
        <v>2</v>
      </c>
      <c r="M17" s="15">
        <f t="shared" si="0"/>
        <v>0.15483870967741936</v>
      </c>
      <c r="N17" s="15">
        <f t="shared" si="0"/>
        <v>0.03</v>
      </c>
      <c r="O17" s="15">
        <f t="shared" si="0"/>
        <v>0.66666666666666663</v>
      </c>
      <c r="P17" s="15">
        <f t="shared" si="0"/>
        <v>0.21875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213</v>
      </c>
      <c r="D18" s="12">
        <v>125</v>
      </c>
      <c r="E18" s="12">
        <v>60</v>
      </c>
      <c r="F18" s="12">
        <v>20</v>
      </c>
      <c r="G18" s="12">
        <v>8</v>
      </c>
      <c r="H18" s="12">
        <v>245</v>
      </c>
      <c r="I18" s="12">
        <v>163</v>
      </c>
      <c r="J18" s="12">
        <v>50</v>
      </c>
      <c r="K18" s="12">
        <v>27</v>
      </c>
      <c r="L18" s="12">
        <v>5</v>
      </c>
      <c r="M18" s="15">
        <f t="shared" si="0"/>
        <v>0.15023474178403756</v>
      </c>
      <c r="N18" s="15">
        <f t="shared" si="0"/>
        <v>0.30399999999999999</v>
      </c>
      <c r="O18" s="15">
        <f t="shared" si="0"/>
        <v>-0.16666666666666666</v>
      </c>
      <c r="P18" s="15">
        <f t="shared" si="0"/>
        <v>0.35</v>
      </c>
      <c r="Q18" s="15">
        <f t="shared" si="0"/>
        <v>-0.375</v>
      </c>
    </row>
    <row r="19" spans="2:17" ht="20.100000000000001" customHeight="1" thickBot="1" x14ac:dyDescent="0.25">
      <c r="B19" s="6" t="s">
        <v>10</v>
      </c>
      <c r="C19" s="12">
        <v>423</v>
      </c>
      <c r="D19" s="12">
        <v>224</v>
      </c>
      <c r="E19" s="12">
        <v>112</v>
      </c>
      <c r="F19" s="12">
        <v>65</v>
      </c>
      <c r="G19" s="12">
        <v>22</v>
      </c>
      <c r="H19" s="12">
        <v>387</v>
      </c>
      <c r="I19" s="12">
        <v>201</v>
      </c>
      <c r="J19" s="12">
        <v>121</v>
      </c>
      <c r="K19" s="12">
        <v>47</v>
      </c>
      <c r="L19" s="12">
        <v>18</v>
      </c>
      <c r="M19" s="15">
        <f t="shared" si="0"/>
        <v>-8.5106382978723402E-2</v>
      </c>
      <c r="N19" s="15">
        <f t="shared" si="0"/>
        <v>-0.10267857142857142</v>
      </c>
      <c r="O19" s="15">
        <f t="shared" si="0"/>
        <v>8.0357142857142863E-2</v>
      </c>
      <c r="P19" s="15">
        <f t="shared" si="0"/>
        <v>-0.27692307692307694</v>
      </c>
      <c r="Q19" s="15">
        <f t="shared" si="0"/>
        <v>-0.18181818181818182</v>
      </c>
    </row>
    <row r="20" spans="2:17" ht="20.100000000000001" customHeight="1" thickBot="1" x14ac:dyDescent="0.25">
      <c r="B20" s="6" t="s">
        <v>11</v>
      </c>
      <c r="C20" s="12">
        <v>825</v>
      </c>
      <c r="D20" s="12">
        <v>471</v>
      </c>
      <c r="E20" s="12">
        <v>244</v>
      </c>
      <c r="F20" s="12">
        <v>89</v>
      </c>
      <c r="G20" s="12">
        <v>21</v>
      </c>
      <c r="H20" s="12">
        <v>899</v>
      </c>
      <c r="I20" s="12">
        <v>548</v>
      </c>
      <c r="J20" s="12">
        <v>242</v>
      </c>
      <c r="K20" s="12">
        <v>96</v>
      </c>
      <c r="L20" s="12">
        <v>13</v>
      </c>
      <c r="M20" s="15">
        <f t="shared" si="0"/>
        <v>8.9696969696969692E-2</v>
      </c>
      <c r="N20" s="15">
        <f t="shared" si="0"/>
        <v>0.16348195329087048</v>
      </c>
      <c r="O20" s="15">
        <f t="shared" si="0"/>
        <v>-8.1967213114754103E-3</v>
      </c>
      <c r="P20" s="15">
        <f t="shared" si="0"/>
        <v>7.8651685393258425E-2</v>
      </c>
      <c r="Q20" s="15">
        <f t="shared" si="0"/>
        <v>-0.38095238095238093</v>
      </c>
    </row>
    <row r="21" spans="2:17" ht="20.100000000000001" customHeight="1" thickBot="1" x14ac:dyDescent="0.25">
      <c r="B21" s="6" t="s">
        <v>12</v>
      </c>
      <c r="C21" s="12">
        <v>112</v>
      </c>
      <c r="D21" s="12">
        <v>99</v>
      </c>
      <c r="E21" s="12">
        <v>6</v>
      </c>
      <c r="F21" s="12">
        <v>7</v>
      </c>
      <c r="G21" s="12">
        <v>0</v>
      </c>
      <c r="H21" s="12">
        <v>110</v>
      </c>
      <c r="I21" s="12">
        <v>93</v>
      </c>
      <c r="J21" s="12">
        <v>12</v>
      </c>
      <c r="K21" s="12">
        <v>5</v>
      </c>
      <c r="L21" s="12">
        <v>0</v>
      </c>
      <c r="M21" s="15">
        <f t="shared" si="0"/>
        <v>-1.7857142857142856E-2</v>
      </c>
      <c r="N21" s="15">
        <f t="shared" si="0"/>
        <v>-6.0606060606060608E-2</v>
      </c>
      <c r="O21" s="15">
        <f t="shared" si="0"/>
        <v>1</v>
      </c>
      <c r="P21" s="15">
        <f t="shared" si="0"/>
        <v>-0.2857142857142857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236</v>
      </c>
      <c r="D22" s="12">
        <v>170</v>
      </c>
      <c r="E22" s="12">
        <v>22</v>
      </c>
      <c r="F22" s="12">
        <v>37</v>
      </c>
      <c r="G22" s="12">
        <v>7</v>
      </c>
      <c r="H22" s="12">
        <v>192</v>
      </c>
      <c r="I22" s="12">
        <v>135</v>
      </c>
      <c r="J22" s="12">
        <v>27</v>
      </c>
      <c r="K22" s="12">
        <v>26</v>
      </c>
      <c r="L22" s="12">
        <v>4</v>
      </c>
      <c r="M22" s="15">
        <f t="shared" si="0"/>
        <v>-0.1864406779661017</v>
      </c>
      <c r="N22" s="15">
        <f t="shared" si="0"/>
        <v>-0.20588235294117646</v>
      </c>
      <c r="O22" s="15">
        <f t="shared" si="0"/>
        <v>0.22727272727272727</v>
      </c>
      <c r="P22" s="15">
        <f t="shared" si="0"/>
        <v>-0.29729729729729731</v>
      </c>
      <c r="Q22" s="15">
        <f t="shared" si="0"/>
        <v>-0.42857142857142855</v>
      </c>
    </row>
    <row r="23" spans="2:17" ht="20.100000000000001" customHeight="1" thickBot="1" x14ac:dyDescent="0.25">
      <c r="B23" s="6" t="s">
        <v>14</v>
      </c>
      <c r="C23" s="12">
        <v>315</v>
      </c>
      <c r="D23" s="12">
        <v>138</v>
      </c>
      <c r="E23" s="12">
        <v>82</v>
      </c>
      <c r="F23" s="12">
        <v>71</v>
      </c>
      <c r="G23" s="12">
        <v>24</v>
      </c>
      <c r="H23" s="12">
        <v>335</v>
      </c>
      <c r="I23" s="12">
        <v>149</v>
      </c>
      <c r="J23" s="12">
        <v>95</v>
      </c>
      <c r="K23" s="12">
        <v>65</v>
      </c>
      <c r="L23" s="12">
        <v>26</v>
      </c>
      <c r="M23" s="15">
        <f t="shared" si="0"/>
        <v>6.3492063492063489E-2</v>
      </c>
      <c r="N23" s="15">
        <f t="shared" si="0"/>
        <v>7.9710144927536225E-2</v>
      </c>
      <c r="O23" s="15">
        <f t="shared" si="0"/>
        <v>0.15853658536585366</v>
      </c>
      <c r="P23" s="15">
        <f t="shared" si="0"/>
        <v>-8.4507042253521125E-2</v>
      </c>
      <c r="Q23" s="15">
        <f t="shared" si="0"/>
        <v>8.3333333333333329E-2</v>
      </c>
    </row>
    <row r="24" spans="2:17" ht="20.100000000000001" customHeight="1" thickBot="1" x14ac:dyDescent="0.25">
      <c r="B24" s="6" t="s">
        <v>15</v>
      </c>
      <c r="C24" s="12">
        <v>280</v>
      </c>
      <c r="D24" s="12">
        <v>153</v>
      </c>
      <c r="E24" s="12">
        <v>121</v>
      </c>
      <c r="F24" s="12">
        <v>5</v>
      </c>
      <c r="G24" s="12">
        <v>1</v>
      </c>
      <c r="H24" s="12">
        <v>316</v>
      </c>
      <c r="I24" s="12">
        <v>189</v>
      </c>
      <c r="J24" s="12">
        <v>105</v>
      </c>
      <c r="K24" s="12">
        <v>17</v>
      </c>
      <c r="L24" s="12">
        <v>5</v>
      </c>
      <c r="M24" s="15">
        <f t="shared" si="0"/>
        <v>0.12857142857142856</v>
      </c>
      <c r="N24" s="15">
        <f t="shared" si="0"/>
        <v>0.23529411764705882</v>
      </c>
      <c r="O24" s="15">
        <f t="shared" si="0"/>
        <v>-0.13223140495867769</v>
      </c>
      <c r="P24" s="15">
        <f t="shared" si="0"/>
        <v>2.4</v>
      </c>
      <c r="Q24" s="15">
        <f t="shared" si="0"/>
        <v>4</v>
      </c>
    </row>
    <row r="25" spans="2:17" ht="20.100000000000001" customHeight="1" thickBot="1" x14ac:dyDescent="0.25">
      <c r="B25" s="6" t="s">
        <v>16</v>
      </c>
      <c r="C25" s="12">
        <v>68</v>
      </c>
      <c r="D25" s="12">
        <v>37</v>
      </c>
      <c r="E25" s="12">
        <v>22</v>
      </c>
      <c r="F25" s="12">
        <v>8</v>
      </c>
      <c r="G25" s="12">
        <v>1</v>
      </c>
      <c r="H25" s="12">
        <v>48</v>
      </c>
      <c r="I25" s="12">
        <v>25</v>
      </c>
      <c r="J25" s="12">
        <v>18</v>
      </c>
      <c r="K25" s="12">
        <v>3</v>
      </c>
      <c r="L25" s="12">
        <v>2</v>
      </c>
      <c r="M25" s="15">
        <f t="shared" si="0"/>
        <v>-0.29411764705882354</v>
      </c>
      <c r="N25" s="15">
        <f t="shared" si="0"/>
        <v>-0.32432432432432434</v>
      </c>
      <c r="O25" s="15">
        <f t="shared" si="0"/>
        <v>-0.18181818181818182</v>
      </c>
      <c r="P25" s="15">
        <f t="shared" si="0"/>
        <v>-0.625</v>
      </c>
      <c r="Q25" s="15">
        <f t="shared" si="0"/>
        <v>1</v>
      </c>
    </row>
    <row r="26" spans="2:17" ht="20.100000000000001" customHeight="1" thickBot="1" x14ac:dyDescent="0.25">
      <c r="B26" s="7" t="s">
        <v>17</v>
      </c>
      <c r="C26" s="12">
        <v>254</v>
      </c>
      <c r="D26" s="12">
        <v>156</v>
      </c>
      <c r="E26" s="12">
        <v>81</v>
      </c>
      <c r="F26" s="12">
        <v>12</v>
      </c>
      <c r="G26" s="12">
        <v>5</v>
      </c>
      <c r="H26" s="12">
        <v>280</v>
      </c>
      <c r="I26" s="12">
        <v>171</v>
      </c>
      <c r="J26" s="12">
        <v>94</v>
      </c>
      <c r="K26" s="12">
        <v>12</v>
      </c>
      <c r="L26" s="12">
        <v>3</v>
      </c>
      <c r="M26" s="15">
        <f t="shared" si="0"/>
        <v>0.10236220472440945</v>
      </c>
      <c r="N26" s="15">
        <f t="shared" si="0"/>
        <v>9.6153846153846159E-2</v>
      </c>
      <c r="O26" s="15">
        <f t="shared" si="0"/>
        <v>0.16049382716049382</v>
      </c>
      <c r="P26" s="15">
        <f t="shared" si="0"/>
        <v>0</v>
      </c>
      <c r="Q26" s="15">
        <f t="shared" si="0"/>
        <v>-0.4</v>
      </c>
    </row>
    <row r="27" spans="2:17" ht="20.100000000000001" customHeight="1" thickBot="1" x14ac:dyDescent="0.25">
      <c r="B27" s="8" t="s">
        <v>18</v>
      </c>
      <c r="C27" s="12">
        <v>46</v>
      </c>
      <c r="D27" s="12">
        <v>31</v>
      </c>
      <c r="E27" s="12">
        <v>14</v>
      </c>
      <c r="F27" s="12">
        <v>0</v>
      </c>
      <c r="G27" s="12">
        <v>1</v>
      </c>
      <c r="H27" s="12">
        <v>35</v>
      </c>
      <c r="I27" s="12">
        <v>22</v>
      </c>
      <c r="J27" s="12">
        <v>12</v>
      </c>
      <c r="K27" s="12">
        <v>1</v>
      </c>
      <c r="L27" s="12">
        <v>0</v>
      </c>
      <c r="M27" s="15">
        <f t="shared" si="0"/>
        <v>-0.2391304347826087</v>
      </c>
      <c r="N27" s="15">
        <f t="shared" si="0"/>
        <v>-0.29032258064516131</v>
      </c>
      <c r="O27" s="15">
        <f t="shared" si="0"/>
        <v>-0.14285714285714285</v>
      </c>
      <c r="P27" s="15" t="str">
        <f t="shared" si="0"/>
        <v>-</v>
      </c>
      <c r="Q27" s="15">
        <f t="shared" si="0"/>
        <v>-1</v>
      </c>
    </row>
    <row r="28" spans="2:17" ht="20.100000000000001" customHeight="1" thickBot="1" x14ac:dyDescent="0.25">
      <c r="B28" s="9" t="s">
        <v>19</v>
      </c>
      <c r="C28" s="13">
        <f>SUM(C11:C27)</f>
        <v>5334</v>
      </c>
      <c r="D28" s="13">
        <f t="shared" ref="D28:G28" si="1">SUM(D11:D27)</f>
        <v>3271</v>
      </c>
      <c r="E28" s="13">
        <f t="shared" si="1"/>
        <v>1284</v>
      </c>
      <c r="F28" s="13">
        <f t="shared" si="1"/>
        <v>641</v>
      </c>
      <c r="G28" s="13">
        <f t="shared" si="1"/>
        <v>138</v>
      </c>
      <c r="H28" s="13">
        <f>SUM(H11:H27)</f>
        <v>5478</v>
      </c>
      <c r="I28" s="13">
        <f t="shared" ref="I28:L28" si="2">SUM(I11:I27)</f>
        <v>3452</v>
      </c>
      <c r="J28" s="13">
        <f t="shared" si="2"/>
        <v>1286</v>
      </c>
      <c r="K28" s="13">
        <f t="shared" si="2"/>
        <v>625</v>
      </c>
      <c r="L28" s="13">
        <f t="shared" si="2"/>
        <v>115</v>
      </c>
      <c r="M28" s="16">
        <f t="shared" si="0"/>
        <v>2.6996625421822271E-2</v>
      </c>
      <c r="N28" s="16">
        <f t="shared" si="0"/>
        <v>5.5334760012228673E-2</v>
      </c>
      <c r="O28" s="16">
        <f t="shared" si="0"/>
        <v>1.557632398753894E-3</v>
      </c>
      <c r="P28" s="16">
        <f t="shared" si="0"/>
        <v>-2.4960998439937598E-2</v>
      </c>
      <c r="Q28" s="16">
        <f t="shared" si="0"/>
        <v>-0.16666666666666666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0" t="s">
        <v>112</v>
      </c>
      <c r="D9" s="31"/>
      <c r="E9" s="31"/>
      <c r="F9" s="31"/>
      <c r="G9" s="31"/>
      <c r="H9" s="30" t="s">
        <v>113</v>
      </c>
      <c r="I9" s="31"/>
      <c r="J9" s="31"/>
      <c r="K9" s="31"/>
      <c r="L9" s="31"/>
      <c r="M9" s="30" t="s">
        <v>115</v>
      </c>
      <c r="N9" s="31"/>
      <c r="O9" s="31"/>
      <c r="P9" s="31"/>
      <c r="Q9" s="31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1928</v>
      </c>
      <c r="D11" s="24">
        <v>841</v>
      </c>
      <c r="E11" s="24">
        <v>169</v>
      </c>
      <c r="F11" s="24">
        <v>719</v>
      </c>
      <c r="G11" s="24">
        <v>199</v>
      </c>
      <c r="H11" s="24">
        <v>1742</v>
      </c>
      <c r="I11" s="24">
        <v>724</v>
      </c>
      <c r="J11" s="24">
        <v>195</v>
      </c>
      <c r="K11" s="24">
        <v>671</v>
      </c>
      <c r="L11" s="24">
        <v>152</v>
      </c>
      <c r="M11" s="15">
        <f>IF(C11=0,"-",(H11-C11)/C11)</f>
        <v>-9.6473029045643158E-2</v>
      </c>
      <c r="N11" s="15">
        <f>IF(D11=0,"-",(I11-D11)/D11)</f>
        <v>-0.13912009512485138</v>
      </c>
      <c r="O11" s="15">
        <f>IF(E11=0,"-",(J11-E11)/E11)</f>
        <v>0.15384615384615385</v>
      </c>
      <c r="P11" s="15">
        <f>IF(F11=0,"-",(K11-F11)/F11)</f>
        <v>-6.6759388038942977E-2</v>
      </c>
      <c r="Q11" s="15">
        <f>IF(G11=0,"-",(L11-G11)/G11)</f>
        <v>-0.23618090452261306</v>
      </c>
    </row>
    <row r="12" spans="2:17" ht="20.100000000000001" customHeight="1" thickBot="1" x14ac:dyDescent="0.25">
      <c r="B12" s="6" t="s">
        <v>3</v>
      </c>
      <c r="C12" s="24">
        <v>187</v>
      </c>
      <c r="D12" s="24">
        <v>87</v>
      </c>
      <c r="E12" s="24">
        <v>46</v>
      </c>
      <c r="F12" s="24">
        <v>34</v>
      </c>
      <c r="G12" s="24">
        <v>20</v>
      </c>
      <c r="H12" s="24">
        <v>200</v>
      </c>
      <c r="I12" s="24">
        <v>84</v>
      </c>
      <c r="J12" s="24">
        <v>47</v>
      </c>
      <c r="K12" s="24">
        <v>47</v>
      </c>
      <c r="L12" s="24">
        <v>22</v>
      </c>
      <c r="M12" s="15">
        <f t="shared" ref="M12:Q28" si="0">IF(C12=0,"-",(H12-C12)/C12)</f>
        <v>6.9518716577540107E-2</v>
      </c>
      <c r="N12" s="15">
        <f t="shared" si="0"/>
        <v>-3.4482758620689655E-2</v>
      </c>
      <c r="O12" s="15">
        <f t="shared" si="0"/>
        <v>2.1739130434782608E-2</v>
      </c>
      <c r="P12" s="15">
        <f t="shared" si="0"/>
        <v>0.38235294117647056</v>
      </c>
      <c r="Q12" s="15">
        <f t="shared" si="0"/>
        <v>0.1</v>
      </c>
    </row>
    <row r="13" spans="2:17" ht="20.100000000000001" customHeight="1" thickBot="1" x14ac:dyDescent="0.25">
      <c r="B13" s="6" t="s">
        <v>4</v>
      </c>
      <c r="C13" s="24">
        <v>180</v>
      </c>
      <c r="D13" s="24">
        <v>111</v>
      </c>
      <c r="E13" s="24">
        <v>8</v>
      </c>
      <c r="F13" s="24">
        <v>57</v>
      </c>
      <c r="G13" s="24">
        <v>4</v>
      </c>
      <c r="H13" s="24">
        <v>161</v>
      </c>
      <c r="I13" s="24">
        <v>99</v>
      </c>
      <c r="J13" s="24">
        <v>10</v>
      </c>
      <c r="K13" s="24">
        <v>49</v>
      </c>
      <c r="L13" s="24">
        <v>3</v>
      </c>
      <c r="M13" s="15">
        <f t="shared" si="0"/>
        <v>-0.10555555555555556</v>
      </c>
      <c r="N13" s="15">
        <f t="shared" si="0"/>
        <v>-0.10810810810810811</v>
      </c>
      <c r="O13" s="15">
        <f t="shared" si="0"/>
        <v>0.25</v>
      </c>
      <c r="P13" s="15">
        <f t="shared" si="0"/>
        <v>-0.14035087719298245</v>
      </c>
      <c r="Q13" s="15">
        <f t="shared" si="0"/>
        <v>-0.25</v>
      </c>
    </row>
    <row r="14" spans="2:17" ht="20.100000000000001" customHeight="1" thickBot="1" x14ac:dyDescent="0.25">
      <c r="B14" s="6" t="s">
        <v>5</v>
      </c>
      <c r="C14" s="24">
        <v>225</v>
      </c>
      <c r="D14" s="24">
        <v>97</v>
      </c>
      <c r="E14" s="24">
        <v>57</v>
      </c>
      <c r="F14" s="24">
        <v>44</v>
      </c>
      <c r="G14" s="24">
        <v>27</v>
      </c>
      <c r="H14" s="24">
        <v>271</v>
      </c>
      <c r="I14" s="24">
        <v>123</v>
      </c>
      <c r="J14" s="24">
        <v>71</v>
      </c>
      <c r="K14" s="24">
        <v>47</v>
      </c>
      <c r="L14" s="24">
        <v>30</v>
      </c>
      <c r="M14" s="15">
        <f t="shared" si="0"/>
        <v>0.20444444444444446</v>
      </c>
      <c r="N14" s="15">
        <f t="shared" si="0"/>
        <v>0.26804123711340205</v>
      </c>
      <c r="O14" s="15">
        <f t="shared" si="0"/>
        <v>0.24561403508771928</v>
      </c>
      <c r="P14" s="15">
        <f t="shared" si="0"/>
        <v>6.8181818181818177E-2</v>
      </c>
      <c r="Q14" s="15">
        <f t="shared" si="0"/>
        <v>0.1111111111111111</v>
      </c>
    </row>
    <row r="15" spans="2:17" ht="20.100000000000001" customHeight="1" thickBot="1" x14ac:dyDescent="0.25">
      <c r="B15" s="6" t="s">
        <v>6</v>
      </c>
      <c r="C15" s="24">
        <v>207</v>
      </c>
      <c r="D15" s="24">
        <v>92</v>
      </c>
      <c r="E15" s="24">
        <v>30</v>
      </c>
      <c r="F15" s="24">
        <v>70</v>
      </c>
      <c r="G15" s="24">
        <v>15</v>
      </c>
      <c r="H15" s="24">
        <v>220</v>
      </c>
      <c r="I15" s="24">
        <v>106</v>
      </c>
      <c r="J15" s="24">
        <v>29</v>
      </c>
      <c r="K15" s="24">
        <v>63</v>
      </c>
      <c r="L15" s="24">
        <v>22</v>
      </c>
      <c r="M15" s="15">
        <f t="shared" si="0"/>
        <v>6.280193236714976E-2</v>
      </c>
      <c r="N15" s="15">
        <f t="shared" si="0"/>
        <v>0.15217391304347827</v>
      </c>
      <c r="O15" s="15">
        <f t="shared" si="0"/>
        <v>-3.3333333333333333E-2</v>
      </c>
      <c r="P15" s="15">
        <f t="shared" si="0"/>
        <v>-0.1</v>
      </c>
      <c r="Q15" s="15">
        <f t="shared" si="0"/>
        <v>0.46666666666666667</v>
      </c>
    </row>
    <row r="16" spans="2:17" ht="20.100000000000001" customHeight="1" thickBot="1" x14ac:dyDescent="0.25">
      <c r="B16" s="6" t="s">
        <v>7</v>
      </c>
      <c r="C16" s="24">
        <v>72</v>
      </c>
      <c r="D16" s="24">
        <v>39</v>
      </c>
      <c r="E16" s="24">
        <v>9</v>
      </c>
      <c r="F16" s="24">
        <v>18</v>
      </c>
      <c r="G16" s="24">
        <v>6</v>
      </c>
      <c r="H16" s="24">
        <v>78</v>
      </c>
      <c r="I16" s="24">
        <v>33</v>
      </c>
      <c r="J16" s="24">
        <v>14</v>
      </c>
      <c r="K16" s="24">
        <v>19</v>
      </c>
      <c r="L16" s="24">
        <v>12</v>
      </c>
      <c r="M16" s="15">
        <f t="shared" si="0"/>
        <v>8.3333333333333329E-2</v>
      </c>
      <c r="N16" s="15">
        <f t="shared" si="0"/>
        <v>-0.15384615384615385</v>
      </c>
      <c r="O16" s="15">
        <f t="shared" si="0"/>
        <v>0.55555555555555558</v>
      </c>
      <c r="P16" s="15">
        <f t="shared" si="0"/>
        <v>5.5555555555555552E-2</v>
      </c>
      <c r="Q16" s="15">
        <f t="shared" si="0"/>
        <v>1</v>
      </c>
    </row>
    <row r="17" spans="2:17" ht="20.100000000000001" customHeight="1" thickBot="1" x14ac:dyDescent="0.25">
      <c r="B17" s="6" t="s">
        <v>8</v>
      </c>
      <c r="C17" s="24">
        <v>331</v>
      </c>
      <c r="D17" s="24">
        <v>162</v>
      </c>
      <c r="E17" s="24">
        <v>44</v>
      </c>
      <c r="F17" s="24">
        <v>96</v>
      </c>
      <c r="G17" s="24">
        <v>29</v>
      </c>
      <c r="H17" s="24">
        <v>285</v>
      </c>
      <c r="I17" s="24">
        <v>132</v>
      </c>
      <c r="J17" s="24">
        <v>51</v>
      </c>
      <c r="K17" s="24">
        <v>76</v>
      </c>
      <c r="L17" s="24">
        <v>26</v>
      </c>
      <c r="M17" s="15">
        <f t="shared" si="0"/>
        <v>-0.13897280966767372</v>
      </c>
      <c r="N17" s="15">
        <f t="shared" si="0"/>
        <v>-0.18518518518518517</v>
      </c>
      <c r="O17" s="15">
        <f t="shared" si="0"/>
        <v>0.15909090909090909</v>
      </c>
      <c r="P17" s="15">
        <f t="shared" si="0"/>
        <v>-0.20833333333333334</v>
      </c>
      <c r="Q17" s="15">
        <f t="shared" si="0"/>
        <v>-0.10344827586206896</v>
      </c>
    </row>
    <row r="18" spans="2:17" ht="20.100000000000001" customHeight="1" thickBot="1" x14ac:dyDescent="0.25">
      <c r="B18" s="6" t="s">
        <v>9</v>
      </c>
      <c r="C18" s="24">
        <v>303</v>
      </c>
      <c r="D18" s="24">
        <v>134</v>
      </c>
      <c r="E18" s="24">
        <v>47</v>
      </c>
      <c r="F18" s="24">
        <v>84</v>
      </c>
      <c r="G18" s="24">
        <v>38</v>
      </c>
      <c r="H18" s="24">
        <v>278</v>
      </c>
      <c r="I18" s="24">
        <v>108</v>
      </c>
      <c r="J18" s="24">
        <v>47</v>
      </c>
      <c r="K18" s="24">
        <v>85</v>
      </c>
      <c r="L18" s="24">
        <v>38</v>
      </c>
      <c r="M18" s="15">
        <f t="shared" si="0"/>
        <v>-8.2508250825082508E-2</v>
      </c>
      <c r="N18" s="15">
        <f t="shared" si="0"/>
        <v>-0.19402985074626866</v>
      </c>
      <c r="O18" s="15">
        <f t="shared" si="0"/>
        <v>0</v>
      </c>
      <c r="P18" s="15">
        <f t="shared" si="0"/>
        <v>1.1904761904761904E-2</v>
      </c>
      <c r="Q18" s="15">
        <f t="shared" si="0"/>
        <v>0</v>
      </c>
    </row>
    <row r="19" spans="2:17" ht="20.100000000000001" customHeight="1" thickBot="1" x14ac:dyDescent="0.25">
      <c r="B19" s="6" t="s">
        <v>10</v>
      </c>
      <c r="C19" s="24">
        <v>1303</v>
      </c>
      <c r="D19" s="24">
        <v>376</v>
      </c>
      <c r="E19" s="24">
        <v>253</v>
      </c>
      <c r="F19" s="24">
        <v>420</v>
      </c>
      <c r="G19" s="24">
        <v>254</v>
      </c>
      <c r="H19" s="24">
        <v>1475</v>
      </c>
      <c r="I19" s="24">
        <v>420</v>
      </c>
      <c r="J19" s="24">
        <v>294</v>
      </c>
      <c r="K19" s="24">
        <v>496</v>
      </c>
      <c r="L19" s="24">
        <v>265</v>
      </c>
      <c r="M19" s="15">
        <f t="shared" si="0"/>
        <v>0.13200306983883345</v>
      </c>
      <c r="N19" s="15">
        <f t="shared" si="0"/>
        <v>0.11702127659574468</v>
      </c>
      <c r="O19" s="15">
        <f t="shared" si="0"/>
        <v>0.16205533596837945</v>
      </c>
      <c r="P19" s="15">
        <f t="shared" si="0"/>
        <v>0.18095238095238095</v>
      </c>
      <c r="Q19" s="15">
        <f t="shared" si="0"/>
        <v>4.3307086614173228E-2</v>
      </c>
    </row>
    <row r="20" spans="2:17" ht="20.100000000000001" customHeight="1" thickBot="1" x14ac:dyDescent="0.25">
      <c r="B20" s="6" t="s">
        <v>11</v>
      </c>
      <c r="C20" s="24">
        <v>942</v>
      </c>
      <c r="D20" s="24">
        <v>424</v>
      </c>
      <c r="E20" s="24">
        <v>175</v>
      </c>
      <c r="F20" s="24">
        <v>231</v>
      </c>
      <c r="G20" s="24">
        <v>112</v>
      </c>
      <c r="H20" s="24">
        <v>1044</v>
      </c>
      <c r="I20" s="24">
        <v>441</v>
      </c>
      <c r="J20" s="24">
        <v>203</v>
      </c>
      <c r="K20" s="24">
        <v>279</v>
      </c>
      <c r="L20" s="24">
        <v>121</v>
      </c>
      <c r="M20" s="15">
        <f t="shared" si="0"/>
        <v>0.10828025477707007</v>
      </c>
      <c r="N20" s="15">
        <f t="shared" si="0"/>
        <v>4.0094339622641507E-2</v>
      </c>
      <c r="O20" s="15">
        <f t="shared" si="0"/>
        <v>0.16</v>
      </c>
      <c r="P20" s="15">
        <f t="shared" si="0"/>
        <v>0.20779220779220781</v>
      </c>
      <c r="Q20" s="15">
        <f t="shared" si="0"/>
        <v>8.0357142857142863E-2</v>
      </c>
    </row>
    <row r="21" spans="2:17" ht="20.100000000000001" customHeight="1" thickBot="1" x14ac:dyDescent="0.25">
      <c r="B21" s="6" t="s">
        <v>12</v>
      </c>
      <c r="C21" s="24">
        <v>125</v>
      </c>
      <c r="D21" s="24">
        <v>97</v>
      </c>
      <c r="E21" s="24">
        <v>5</v>
      </c>
      <c r="F21" s="24">
        <v>17</v>
      </c>
      <c r="G21" s="24">
        <v>6</v>
      </c>
      <c r="H21" s="24">
        <v>107</v>
      </c>
      <c r="I21" s="24">
        <v>81</v>
      </c>
      <c r="J21" s="24">
        <v>6</v>
      </c>
      <c r="K21" s="24">
        <v>17</v>
      </c>
      <c r="L21" s="24">
        <v>3</v>
      </c>
      <c r="M21" s="15">
        <f t="shared" si="0"/>
        <v>-0.14399999999999999</v>
      </c>
      <c r="N21" s="15">
        <f t="shared" si="0"/>
        <v>-0.16494845360824742</v>
      </c>
      <c r="O21" s="15">
        <f t="shared" si="0"/>
        <v>0.2</v>
      </c>
      <c r="P21" s="15">
        <f t="shared" si="0"/>
        <v>0</v>
      </c>
      <c r="Q21" s="15">
        <f t="shared" si="0"/>
        <v>-0.5</v>
      </c>
    </row>
    <row r="22" spans="2:17" ht="20.100000000000001" customHeight="1" thickBot="1" x14ac:dyDescent="0.25">
      <c r="B22" s="6" t="s">
        <v>13</v>
      </c>
      <c r="C22" s="24">
        <v>328</v>
      </c>
      <c r="D22" s="24">
        <v>214</v>
      </c>
      <c r="E22" s="24">
        <v>25</v>
      </c>
      <c r="F22" s="24">
        <v>76</v>
      </c>
      <c r="G22" s="24">
        <v>13</v>
      </c>
      <c r="H22" s="24">
        <v>356</v>
      </c>
      <c r="I22" s="24">
        <v>217</v>
      </c>
      <c r="J22" s="24">
        <v>40</v>
      </c>
      <c r="K22" s="24">
        <v>87</v>
      </c>
      <c r="L22" s="24">
        <v>12</v>
      </c>
      <c r="M22" s="15">
        <f t="shared" si="0"/>
        <v>8.5365853658536592E-2</v>
      </c>
      <c r="N22" s="15">
        <f t="shared" si="0"/>
        <v>1.4018691588785047E-2</v>
      </c>
      <c r="O22" s="15">
        <f t="shared" si="0"/>
        <v>0.6</v>
      </c>
      <c r="P22" s="15">
        <f t="shared" si="0"/>
        <v>0.14473684210526316</v>
      </c>
      <c r="Q22" s="15">
        <f t="shared" si="0"/>
        <v>-7.6923076923076927E-2</v>
      </c>
    </row>
    <row r="23" spans="2:17" ht="20.100000000000001" customHeight="1" thickBot="1" x14ac:dyDescent="0.25">
      <c r="B23" s="6" t="s">
        <v>14</v>
      </c>
      <c r="C23" s="24">
        <v>1239</v>
      </c>
      <c r="D23" s="24">
        <v>355</v>
      </c>
      <c r="E23" s="24">
        <v>286</v>
      </c>
      <c r="F23" s="24">
        <v>339</v>
      </c>
      <c r="G23" s="24">
        <v>259</v>
      </c>
      <c r="H23" s="24">
        <v>1489</v>
      </c>
      <c r="I23" s="24">
        <v>476</v>
      </c>
      <c r="J23" s="24">
        <v>315</v>
      </c>
      <c r="K23" s="24">
        <v>389</v>
      </c>
      <c r="L23" s="24">
        <v>309</v>
      </c>
      <c r="M23" s="15">
        <f t="shared" si="0"/>
        <v>0.20177562550443906</v>
      </c>
      <c r="N23" s="15">
        <f t="shared" si="0"/>
        <v>0.3408450704225352</v>
      </c>
      <c r="O23" s="15">
        <f t="shared" si="0"/>
        <v>0.10139860139860139</v>
      </c>
      <c r="P23" s="15">
        <f t="shared" si="0"/>
        <v>0.14749262536873156</v>
      </c>
      <c r="Q23" s="15">
        <f t="shared" si="0"/>
        <v>0.19305019305019305</v>
      </c>
    </row>
    <row r="24" spans="2:17" ht="20.100000000000001" customHeight="1" thickBot="1" x14ac:dyDescent="0.25">
      <c r="B24" s="6" t="s">
        <v>15</v>
      </c>
      <c r="C24" s="24">
        <v>192</v>
      </c>
      <c r="D24" s="24">
        <v>72</v>
      </c>
      <c r="E24" s="24">
        <v>40</v>
      </c>
      <c r="F24" s="24">
        <v>45</v>
      </c>
      <c r="G24" s="24">
        <v>35</v>
      </c>
      <c r="H24" s="24">
        <v>226</v>
      </c>
      <c r="I24" s="24">
        <v>75</v>
      </c>
      <c r="J24" s="24">
        <v>60</v>
      </c>
      <c r="K24" s="24">
        <v>52</v>
      </c>
      <c r="L24" s="24">
        <v>39</v>
      </c>
      <c r="M24" s="15">
        <f t="shared" si="0"/>
        <v>0.17708333333333334</v>
      </c>
      <c r="N24" s="15">
        <f t="shared" si="0"/>
        <v>4.1666666666666664E-2</v>
      </c>
      <c r="O24" s="15">
        <f t="shared" si="0"/>
        <v>0.5</v>
      </c>
      <c r="P24" s="15">
        <f t="shared" si="0"/>
        <v>0.15555555555555556</v>
      </c>
      <c r="Q24" s="15">
        <f t="shared" si="0"/>
        <v>0.11428571428571428</v>
      </c>
    </row>
    <row r="25" spans="2:17" ht="20.100000000000001" customHeight="1" thickBot="1" x14ac:dyDescent="0.25">
      <c r="B25" s="6" t="s">
        <v>16</v>
      </c>
      <c r="C25" s="24">
        <v>111</v>
      </c>
      <c r="D25" s="24">
        <v>41</v>
      </c>
      <c r="E25" s="24">
        <v>44</v>
      </c>
      <c r="F25" s="24">
        <v>14</v>
      </c>
      <c r="G25" s="24">
        <v>12</v>
      </c>
      <c r="H25" s="24">
        <v>87</v>
      </c>
      <c r="I25" s="24">
        <v>38</v>
      </c>
      <c r="J25" s="24">
        <v>33</v>
      </c>
      <c r="K25" s="24">
        <v>6</v>
      </c>
      <c r="L25" s="24">
        <v>10</v>
      </c>
      <c r="M25" s="15">
        <f t="shared" si="0"/>
        <v>-0.21621621621621623</v>
      </c>
      <c r="N25" s="15">
        <f t="shared" si="0"/>
        <v>-7.3170731707317069E-2</v>
      </c>
      <c r="O25" s="15">
        <f t="shared" si="0"/>
        <v>-0.25</v>
      </c>
      <c r="P25" s="15">
        <f t="shared" si="0"/>
        <v>-0.5714285714285714</v>
      </c>
      <c r="Q25" s="15">
        <f t="shared" si="0"/>
        <v>-0.16666666666666666</v>
      </c>
    </row>
    <row r="26" spans="2:17" ht="20.100000000000001" customHeight="1" thickBot="1" x14ac:dyDescent="0.25">
      <c r="B26" s="7" t="s">
        <v>17</v>
      </c>
      <c r="C26" s="24">
        <v>303</v>
      </c>
      <c r="D26" s="24">
        <v>134</v>
      </c>
      <c r="E26" s="24">
        <v>70</v>
      </c>
      <c r="F26" s="24">
        <v>57</v>
      </c>
      <c r="G26" s="24">
        <v>42</v>
      </c>
      <c r="H26" s="24">
        <v>303</v>
      </c>
      <c r="I26" s="24">
        <v>133</v>
      </c>
      <c r="J26" s="24">
        <v>94</v>
      </c>
      <c r="K26" s="24">
        <v>58</v>
      </c>
      <c r="L26" s="24">
        <v>18</v>
      </c>
      <c r="M26" s="15">
        <f t="shared" si="0"/>
        <v>0</v>
      </c>
      <c r="N26" s="15">
        <f t="shared" si="0"/>
        <v>-7.462686567164179E-3</v>
      </c>
      <c r="O26" s="15">
        <f t="shared" si="0"/>
        <v>0.34285714285714286</v>
      </c>
      <c r="P26" s="15">
        <f t="shared" si="0"/>
        <v>1.7543859649122806E-2</v>
      </c>
      <c r="Q26" s="15">
        <f t="shared" si="0"/>
        <v>-0.5714285714285714</v>
      </c>
    </row>
    <row r="27" spans="2:17" ht="20.100000000000001" customHeight="1" thickBot="1" x14ac:dyDescent="0.25">
      <c r="B27" s="8" t="s">
        <v>18</v>
      </c>
      <c r="C27" s="24">
        <v>46</v>
      </c>
      <c r="D27" s="24">
        <v>27</v>
      </c>
      <c r="E27" s="24">
        <v>8</v>
      </c>
      <c r="F27" s="24">
        <v>7</v>
      </c>
      <c r="G27" s="24">
        <v>4</v>
      </c>
      <c r="H27" s="24">
        <v>32</v>
      </c>
      <c r="I27" s="24">
        <v>12</v>
      </c>
      <c r="J27" s="24">
        <v>4</v>
      </c>
      <c r="K27" s="24">
        <v>9</v>
      </c>
      <c r="L27" s="24">
        <v>7</v>
      </c>
      <c r="M27" s="15">
        <f t="shared" si="0"/>
        <v>-0.30434782608695654</v>
      </c>
      <c r="N27" s="15">
        <f t="shared" si="0"/>
        <v>-0.55555555555555558</v>
      </c>
      <c r="O27" s="15">
        <f t="shared" si="0"/>
        <v>-0.5</v>
      </c>
      <c r="P27" s="15">
        <f t="shared" si="0"/>
        <v>0.2857142857142857</v>
      </c>
      <c r="Q27" s="15">
        <f t="shared" si="0"/>
        <v>0.75</v>
      </c>
    </row>
    <row r="28" spans="2:17" ht="20.100000000000001" customHeight="1" thickBot="1" x14ac:dyDescent="0.25">
      <c r="B28" s="9" t="s">
        <v>19</v>
      </c>
      <c r="C28" s="13">
        <f>SUM(C11:C27)</f>
        <v>8022</v>
      </c>
      <c r="D28" s="13">
        <f t="shared" ref="D28:G28" si="1">SUM(D11:D27)</f>
        <v>3303</v>
      </c>
      <c r="E28" s="13">
        <f t="shared" si="1"/>
        <v>1316</v>
      </c>
      <c r="F28" s="13">
        <f t="shared" si="1"/>
        <v>2328</v>
      </c>
      <c r="G28" s="13">
        <f t="shared" si="1"/>
        <v>1075</v>
      </c>
      <c r="H28" s="13">
        <f>SUM(H11:H27)</f>
        <v>8354</v>
      </c>
      <c r="I28" s="13">
        <f t="shared" ref="I28:L28" si="2">SUM(I11:I27)</f>
        <v>3302</v>
      </c>
      <c r="J28" s="13">
        <f t="shared" si="2"/>
        <v>1513</v>
      </c>
      <c r="K28" s="13">
        <f t="shared" si="2"/>
        <v>2450</v>
      </c>
      <c r="L28" s="13">
        <f t="shared" si="2"/>
        <v>1089</v>
      </c>
      <c r="M28" s="16">
        <f t="shared" si="0"/>
        <v>4.1386187983046621E-2</v>
      </c>
      <c r="N28" s="16">
        <f t="shared" si="0"/>
        <v>-3.0275507114744171E-4</v>
      </c>
      <c r="O28" s="16">
        <f t="shared" si="0"/>
        <v>0.14969604863221886</v>
      </c>
      <c r="P28" s="16">
        <f t="shared" si="0"/>
        <v>5.2405498281786943E-2</v>
      </c>
      <c r="Q28" s="16">
        <f t="shared" si="0"/>
        <v>1.3023255813953489E-2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0" t="s">
        <v>112</v>
      </c>
      <c r="D9" s="31"/>
      <c r="E9" s="31"/>
      <c r="F9" s="31"/>
      <c r="G9" s="30" t="s">
        <v>113</v>
      </c>
      <c r="H9" s="31"/>
      <c r="I9" s="31"/>
      <c r="J9" s="31"/>
      <c r="K9" s="30" t="s">
        <v>115</v>
      </c>
      <c r="L9" s="31"/>
      <c r="M9" s="31"/>
      <c r="N9" s="31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993</v>
      </c>
      <c r="D11" s="24">
        <v>553</v>
      </c>
      <c r="E11" s="24">
        <v>440</v>
      </c>
      <c r="F11" s="24">
        <v>908</v>
      </c>
      <c r="G11" s="12">
        <f>SUM(H11:I11)</f>
        <v>911</v>
      </c>
      <c r="H11" s="24">
        <v>523</v>
      </c>
      <c r="I11" s="24">
        <v>388</v>
      </c>
      <c r="J11" s="24">
        <v>803</v>
      </c>
      <c r="K11" s="15">
        <f>IF(C11=0,"-",(G11-C11)/C11)</f>
        <v>-8.2578046324269891E-2</v>
      </c>
      <c r="L11" s="15">
        <f>IF(D11=0,"-",(H11-D11)/D11)</f>
        <v>-5.4249547920433995E-2</v>
      </c>
      <c r="M11" s="15">
        <f>IF(E11=0,"-",(I11-E11)/E11)</f>
        <v>-0.11818181818181818</v>
      </c>
      <c r="N11" s="15">
        <f>IF(F11=0,"-",(J11-F11)/F11)</f>
        <v>-0.11563876651982379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127</v>
      </c>
      <c r="D12" s="24">
        <v>76</v>
      </c>
      <c r="E12" s="24">
        <v>51</v>
      </c>
      <c r="F12" s="24">
        <v>48</v>
      </c>
      <c r="G12" s="12">
        <f t="shared" ref="G12:G27" si="1">SUM(H12:I12)</f>
        <v>128</v>
      </c>
      <c r="H12" s="24">
        <v>83</v>
      </c>
      <c r="I12" s="24">
        <v>45</v>
      </c>
      <c r="J12" s="24">
        <v>63</v>
      </c>
      <c r="K12" s="15">
        <f t="shared" ref="K12:N28" si="2">IF(C12=0,"-",(G12-C12)/C12)</f>
        <v>7.874015748031496E-3</v>
      </c>
      <c r="L12" s="15">
        <f t="shared" si="2"/>
        <v>9.2105263157894732E-2</v>
      </c>
      <c r="M12" s="15">
        <f t="shared" si="2"/>
        <v>-0.11764705882352941</v>
      </c>
      <c r="N12" s="15">
        <f t="shared" si="2"/>
        <v>0.3125</v>
      </c>
    </row>
    <row r="13" spans="2:14" ht="20.100000000000001" customHeight="1" thickBot="1" x14ac:dyDescent="0.25">
      <c r="B13" s="6" t="s">
        <v>4</v>
      </c>
      <c r="C13" s="12">
        <f t="shared" si="0"/>
        <v>119</v>
      </c>
      <c r="D13" s="24">
        <v>59</v>
      </c>
      <c r="E13" s="24">
        <v>60</v>
      </c>
      <c r="F13" s="24">
        <v>59</v>
      </c>
      <c r="G13" s="12">
        <f t="shared" si="1"/>
        <v>109</v>
      </c>
      <c r="H13" s="24">
        <v>57</v>
      </c>
      <c r="I13" s="24">
        <v>52</v>
      </c>
      <c r="J13" s="24">
        <v>49</v>
      </c>
      <c r="K13" s="15">
        <f t="shared" si="2"/>
        <v>-8.4033613445378158E-2</v>
      </c>
      <c r="L13" s="15">
        <f t="shared" si="2"/>
        <v>-3.3898305084745763E-2</v>
      </c>
      <c r="M13" s="15">
        <f t="shared" si="2"/>
        <v>-0.13333333333333333</v>
      </c>
      <c r="N13" s="15">
        <f t="shared" si="2"/>
        <v>-0.16949152542372881</v>
      </c>
    </row>
    <row r="14" spans="2:14" ht="20.100000000000001" customHeight="1" thickBot="1" x14ac:dyDescent="0.25">
      <c r="B14" s="6" t="s">
        <v>5</v>
      </c>
      <c r="C14" s="12">
        <f t="shared" si="0"/>
        <v>153</v>
      </c>
      <c r="D14" s="24">
        <v>109</v>
      </c>
      <c r="E14" s="24">
        <v>44</v>
      </c>
      <c r="F14" s="24">
        <v>71</v>
      </c>
      <c r="G14" s="12">
        <f t="shared" si="1"/>
        <v>194</v>
      </c>
      <c r="H14" s="24">
        <v>153</v>
      </c>
      <c r="I14" s="24">
        <v>41</v>
      </c>
      <c r="J14" s="24">
        <v>77</v>
      </c>
      <c r="K14" s="15">
        <f t="shared" si="2"/>
        <v>0.26797385620915032</v>
      </c>
      <c r="L14" s="15">
        <f t="shared" si="2"/>
        <v>0.40366972477064222</v>
      </c>
      <c r="M14" s="15">
        <f t="shared" si="2"/>
        <v>-6.8181818181818177E-2</v>
      </c>
      <c r="N14" s="15">
        <f t="shared" si="2"/>
        <v>8.4507042253521125E-2</v>
      </c>
    </row>
    <row r="15" spans="2:14" ht="20.100000000000001" customHeight="1" thickBot="1" x14ac:dyDescent="0.25">
      <c r="B15" s="6" t="s">
        <v>6</v>
      </c>
      <c r="C15" s="12">
        <f t="shared" si="0"/>
        <v>122</v>
      </c>
      <c r="D15" s="24">
        <v>71</v>
      </c>
      <c r="E15" s="24">
        <v>51</v>
      </c>
      <c r="F15" s="24">
        <v>85</v>
      </c>
      <c r="G15" s="12">
        <f t="shared" si="1"/>
        <v>135</v>
      </c>
      <c r="H15" s="24">
        <v>77</v>
      </c>
      <c r="I15" s="24">
        <v>58</v>
      </c>
      <c r="J15" s="24">
        <v>85</v>
      </c>
      <c r="K15" s="15">
        <f t="shared" si="2"/>
        <v>0.10655737704918032</v>
      </c>
      <c r="L15" s="15">
        <f t="shared" si="2"/>
        <v>8.4507042253521125E-2</v>
      </c>
      <c r="M15" s="15">
        <f t="shared" si="2"/>
        <v>0.13725490196078433</v>
      </c>
      <c r="N15" s="15">
        <f t="shared" si="2"/>
        <v>0</v>
      </c>
    </row>
    <row r="16" spans="2:14" ht="20.100000000000001" customHeight="1" thickBot="1" x14ac:dyDescent="0.25">
      <c r="B16" s="6" t="s">
        <v>7</v>
      </c>
      <c r="C16" s="12">
        <f t="shared" si="0"/>
        <v>48</v>
      </c>
      <c r="D16" s="24">
        <v>39</v>
      </c>
      <c r="E16" s="24">
        <v>9</v>
      </c>
      <c r="F16" s="24">
        <v>24</v>
      </c>
      <c r="G16" s="12">
        <f t="shared" si="1"/>
        <v>47</v>
      </c>
      <c r="H16" s="24">
        <v>25</v>
      </c>
      <c r="I16" s="24">
        <v>22</v>
      </c>
      <c r="J16" s="24">
        <v>31</v>
      </c>
      <c r="K16" s="15">
        <f t="shared" si="2"/>
        <v>-2.0833333333333332E-2</v>
      </c>
      <c r="L16" s="15">
        <f t="shared" si="2"/>
        <v>-0.35897435897435898</v>
      </c>
      <c r="M16" s="15">
        <f t="shared" si="2"/>
        <v>1.4444444444444444</v>
      </c>
      <c r="N16" s="15">
        <f t="shared" si="2"/>
        <v>0.29166666666666669</v>
      </c>
    </row>
    <row r="17" spans="2:14" ht="20.100000000000001" customHeight="1" thickBot="1" x14ac:dyDescent="0.25">
      <c r="B17" s="6" t="s">
        <v>8</v>
      </c>
      <c r="C17" s="12">
        <f t="shared" si="0"/>
        <v>205</v>
      </c>
      <c r="D17" s="24">
        <v>117</v>
      </c>
      <c r="E17" s="24">
        <v>88</v>
      </c>
      <c r="F17" s="24">
        <v>118</v>
      </c>
      <c r="G17" s="12">
        <f t="shared" si="1"/>
        <v>182</v>
      </c>
      <c r="H17" s="24">
        <v>112</v>
      </c>
      <c r="I17" s="24">
        <v>70</v>
      </c>
      <c r="J17" s="24">
        <v>97</v>
      </c>
      <c r="K17" s="15">
        <f t="shared" si="2"/>
        <v>-0.11219512195121951</v>
      </c>
      <c r="L17" s="15">
        <f t="shared" si="2"/>
        <v>-4.2735042735042736E-2</v>
      </c>
      <c r="M17" s="15">
        <f t="shared" si="2"/>
        <v>-0.20454545454545456</v>
      </c>
      <c r="N17" s="15">
        <f t="shared" si="2"/>
        <v>-0.17796610169491525</v>
      </c>
    </row>
    <row r="18" spans="2:14" ht="20.100000000000001" customHeight="1" thickBot="1" x14ac:dyDescent="0.25">
      <c r="B18" s="6" t="s">
        <v>9</v>
      </c>
      <c r="C18" s="12">
        <f t="shared" si="0"/>
        <v>181</v>
      </c>
      <c r="D18" s="24">
        <v>63</v>
      </c>
      <c r="E18" s="24">
        <v>118</v>
      </c>
      <c r="F18" s="24">
        <v>116</v>
      </c>
      <c r="G18" s="12">
        <f t="shared" si="1"/>
        <v>155</v>
      </c>
      <c r="H18" s="24">
        <v>73</v>
      </c>
      <c r="I18" s="24">
        <v>82</v>
      </c>
      <c r="J18" s="24">
        <v>122</v>
      </c>
      <c r="K18" s="15">
        <f t="shared" si="2"/>
        <v>-0.143646408839779</v>
      </c>
      <c r="L18" s="15">
        <f t="shared" si="2"/>
        <v>0.15873015873015872</v>
      </c>
      <c r="M18" s="15">
        <f t="shared" si="2"/>
        <v>-0.30508474576271188</v>
      </c>
      <c r="N18" s="15">
        <f t="shared" si="2"/>
        <v>5.1724137931034482E-2</v>
      </c>
    </row>
    <row r="19" spans="2:14" ht="20.100000000000001" customHeight="1" thickBot="1" x14ac:dyDescent="0.25">
      <c r="B19" s="6" t="s">
        <v>10</v>
      </c>
      <c r="C19" s="12">
        <f t="shared" si="0"/>
        <v>625</v>
      </c>
      <c r="D19" s="24">
        <v>341</v>
      </c>
      <c r="E19" s="24">
        <v>284</v>
      </c>
      <c r="F19" s="24">
        <v>661</v>
      </c>
      <c r="G19" s="12">
        <f t="shared" si="1"/>
        <v>713</v>
      </c>
      <c r="H19" s="24">
        <v>402</v>
      </c>
      <c r="I19" s="24">
        <v>311</v>
      </c>
      <c r="J19" s="24">
        <v>756</v>
      </c>
      <c r="K19" s="15">
        <f t="shared" si="2"/>
        <v>0.14080000000000001</v>
      </c>
      <c r="L19" s="15">
        <f t="shared" si="2"/>
        <v>0.17888563049853373</v>
      </c>
      <c r="M19" s="15">
        <f t="shared" si="2"/>
        <v>9.5070422535211266E-2</v>
      </c>
      <c r="N19" s="15">
        <f t="shared" si="2"/>
        <v>0.1437216338880484</v>
      </c>
    </row>
    <row r="20" spans="2:14" ht="20.100000000000001" customHeight="1" thickBot="1" x14ac:dyDescent="0.25">
      <c r="B20" s="6" t="s">
        <v>11</v>
      </c>
      <c r="C20" s="12">
        <f t="shared" si="0"/>
        <v>596</v>
      </c>
      <c r="D20" s="24">
        <v>372</v>
      </c>
      <c r="E20" s="24">
        <v>224</v>
      </c>
      <c r="F20" s="24">
        <v>338</v>
      </c>
      <c r="G20" s="12">
        <f t="shared" si="1"/>
        <v>643</v>
      </c>
      <c r="H20" s="24">
        <v>386</v>
      </c>
      <c r="I20" s="24">
        <v>257</v>
      </c>
      <c r="J20" s="24">
        <v>396</v>
      </c>
      <c r="K20" s="15">
        <f t="shared" si="2"/>
        <v>7.8859060402684561E-2</v>
      </c>
      <c r="L20" s="15">
        <f t="shared" si="2"/>
        <v>3.7634408602150539E-2</v>
      </c>
      <c r="M20" s="15">
        <f t="shared" si="2"/>
        <v>0.14732142857142858</v>
      </c>
      <c r="N20" s="15">
        <f t="shared" si="2"/>
        <v>0.17159763313609466</v>
      </c>
    </row>
    <row r="21" spans="2:14" ht="20.100000000000001" customHeight="1" thickBot="1" x14ac:dyDescent="0.25">
      <c r="B21" s="6" t="s">
        <v>12</v>
      </c>
      <c r="C21" s="12">
        <f t="shared" si="0"/>
        <v>101</v>
      </c>
      <c r="D21" s="24">
        <v>82</v>
      </c>
      <c r="E21" s="24">
        <v>19</v>
      </c>
      <c r="F21" s="24">
        <v>23</v>
      </c>
      <c r="G21" s="12">
        <f t="shared" si="1"/>
        <v>86</v>
      </c>
      <c r="H21" s="24">
        <v>70</v>
      </c>
      <c r="I21" s="24">
        <v>16</v>
      </c>
      <c r="J21" s="24">
        <v>20</v>
      </c>
      <c r="K21" s="15">
        <f t="shared" si="2"/>
        <v>-0.14851485148514851</v>
      </c>
      <c r="L21" s="15">
        <f t="shared" si="2"/>
        <v>-0.14634146341463414</v>
      </c>
      <c r="M21" s="15">
        <f t="shared" si="2"/>
        <v>-0.15789473684210525</v>
      </c>
      <c r="N21" s="15">
        <f t="shared" si="2"/>
        <v>-0.13043478260869565</v>
      </c>
    </row>
    <row r="22" spans="2:14" ht="20.100000000000001" customHeight="1" thickBot="1" x14ac:dyDescent="0.25">
      <c r="B22" s="6" t="s">
        <v>13</v>
      </c>
      <c r="C22" s="12">
        <f t="shared" si="0"/>
        <v>237</v>
      </c>
      <c r="D22" s="24">
        <v>130</v>
      </c>
      <c r="E22" s="24">
        <v>107</v>
      </c>
      <c r="F22" s="24">
        <v>89</v>
      </c>
      <c r="G22" s="12">
        <f t="shared" si="1"/>
        <v>251</v>
      </c>
      <c r="H22" s="24">
        <v>141</v>
      </c>
      <c r="I22" s="24">
        <v>110</v>
      </c>
      <c r="J22" s="24">
        <v>99</v>
      </c>
      <c r="K22" s="15">
        <f t="shared" si="2"/>
        <v>5.9071729957805907E-2</v>
      </c>
      <c r="L22" s="15">
        <f t="shared" si="2"/>
        <v>8.461538461538462E-2</v>
      </c>
      <c r="M22" s="15">
        <f t="shared" si="2"/>
        <v>2.8037383177570093E-2</v>
      </c>
      <c r="N22" s="15">
        <f t="shared" si="2"/>
        <v>0.11235955056179775</v>
      </c>
    </row>
    <row r="23" spans="2:14" ht="20.100000000000001" customHeight="1" thickBot="1" x14ac:dyDescent="0.25">
      <c r="B23" s="6" t="s">
        <v>14</v>
      </c>
      <c r="C23" s="12">
        <f t="shared" si="0"/>
        <v>634</v>
      </c>
      <c r="D23" s="24">
        <v>318</v>
      </c>
      <c r="E23" s="24">
        <v>316</v>
      </c>
      <c r="F23" s="24">
        <v>557</v>
      </c>
      <c r="G23" s="12">
        <f t="shared" si="1"/>
        <v>763</v>
      </c>
      <c r="H23" s="24">
        <v>426</v>
      </c>
      <c r="I23" s="24">
        <v>337</v>
      </c>
      <c r="J23" s="24">
        <v>633</v>
      </c>
      <c r="K23" s="15">
        <f t="shared" si="2"/>
        <v>0.20347003154574134</v>
      </c>
      <c r="L23" s="15">
        <f t="shared" si="2"/>
        <v>0.33962264150943394</v>
      </c>
      <c r="M23" s="15">
        <f t="shared" si="2"/>
        <v>6.6455696202531639E-2</v>
      </c>
      <c r="N23" s="15">
        <f t="shared" si="2"/>
        <v>0.13644524236983843</v>
      </c>
    </row>
    <row r="24" spans="2:14" ht="20.100000000000001" customHeight="1" thickBot="1" x14ac:dyDescent="0.25">
      <c r="B24" s="6" t="s">
        <v>15</v>
      </c>
      <c r="C24" s="12">
        <f t="shared" si="0"/>
        <v>112</v>
      </c>
      <c r="D24" s="24">
        <v>75</v>
      </c>
      <c r="E24" s="24">
        <v>37</v>
      </c>
      <c r="F24" s="24">
        <v>76</v>
      </c>
      <c r="G24" s="12">
        <f t="shared" si="1"/>
        <v>136</v>
      </c>
      <c r="H24" s="24">
        <v>100</v>
      </c>
      <c r="I24" s="24">
        <v>36</v>
      </c>
      <c r="J24" s="24">
        <v>81</v>
      </c>
      <c r="K24" s="15">
        <f t="shared" si="2"/>
        <v>0.21428571428571427</v>
      </c>
      <c r="L24" s="15">
        <f t="shared" si="2"/>
        <v>0.33333333333333331</v>
      </c>
      <c r="M24" s="15">
        <f t="shared" si="2"/>
        <v>-2.7027027027027029E-2</v>
      </c>
      <c r="N24" s="15">
        <f t="shared" si="2"/>
        <v>6.5789473684210523E-2</v>
      </c>
    </row>
    <row r="25" spans="2:14" ht="20.100000000000001" customHeight="1" thickBot="1" x14ac:dyDescent="0.25">
      <c r="B25" s="6" t="s">
        <v>16</v>
      </c>
      <c r="C25" s="12">
        <f t="shared" si="0"/>
        <v>85</v>
      </c>
      <c r="D25" s="24">
        <v>54</v>
      </c>
      <c r="E25" s="24">
        <v>31</v>
      </c>
      <c r="F25" s="24">
        <v>26</v>
      </c>
      <c r="G25" s="12">
        <f t="shared" si="1"/>
        <v>71</v>
      </c>
      <c r="H25" s="24">
        <v>41</v>
      </c>
      <c r="I25" s="24">
        <v>30</v>
      </c>
      <c r="J25" s="24">
        <v>16</v>
      </c>
      <c r="K25" s="15">
        <f t="shared" si="2"/>
        <v>-0.16470588235294117</v>
      </c>
      <c r="L25" s="15">
        <f t="shared" si="2"/>
        <v>-0.24074074074074073</v>
      </c>
      <c r="M25" s="15">
        <f t="shared" si="2"/>
        <v>-3.2258064516129031E-2</v>
      </c>
      <c r="N25" s="15">
        <f t="shared" si="2"/>
        <v>-0.38461538461538464</v>
      </c>
    </row>
    <row r="26" spans="2:14" ht="20.100000000000001" customHeight="1" thickBot="1" x14ac:dyDescent="0.25">
      <c r="B26" s="7" t="s">
        <v>17</v>
      </c>
      <c r="C26" s="12">
        <f t="shared" si="0"/>
        <v>198</v>
      </c>
      <c r="D26" s="24">
        <v>106</v>
      </c>
      <c r="E26" s="24">
        <v>92</v>
      </c>
      <c r="F26" s="24">
        <v>90</v>
      </c>
      <c r="G26" s="12">
        <f t="shared" si="1"/>
        <v>226</v>
      </c>
      <c r="H26" s="24">
        <v>129</v>
      </c>
      <c r="I26" s="24">
        <v>97</v>
      </c>
      <c r="J26" s="24">
        <v>70</v>
      </c>
      <c r="K26" s="15">
        <f t="shared" si="2"/>
        <v>0.14141414141414141</v>
      </c>
      <c r="L26" s="15">
        <f t="shared" si="2"/>
        <v>0.21698113207547171</v>
      </c>
      <c r="M26" s="15">
        <f t="shared" si="2"/>
        <v>5.434782608695652E-2</v>
      </c>
      <c r="N26" s="15">
        <f t="shared" si="2"/>
        <v>-0.22222222222222221</v>
      </c>
    </row>
    <row r="27" spans="2:14" ht="20.100000000000001" customHeight="1" thickBot="1" x14ac:dyDescent="0.25">
      <c r="B27" s="8" t="s">
        <v>18</v>
      </c>
      <c r="C27" s="12">
        <f t="shared" si="0"/>
        <v>35</v>
      </c>
      <c r="D27" s="24">
        <v>25</v>
      </c>
      <c r="E27" s="24">
        <v>10</v>
      </c>
      <c r="F27" s="24">
        <v>11</v>
      </c>
      <c r="G27" s="12">
        <f t="shared" si="1"/>
        <v>16</v>
      </c>
      <c r="H27" s="24">
        <v>11</v>
      </c>
      <c r="I27" s="24">
        <v>5</v>
      </c>
      <c r="J27" s="24">
        <v>15</v>
      </c>
      <c r="K27" s="15">
        <f t="shared" si="2"/>
        <v>-0.54285714285714282</v>
      </c>
      <c r="L27" s="15">
        <f t="shared" si="2"/>
        <v>-0.56000000000000005</v>
      </c>
      <c r="M27" s="15">
        <f t="shared" si="2"/>
        <v>-0.5</v>
      </c>
      <c r="N27" s="15">
        <f t="shared" si="2"/>
        <v>0.36363636363636365</v>
      </c>
    </row>
    <row r="28" spans="2:14" ht="20.100000000000001" customHeight="1" thickBot="1" x14ac:dyDescent="0.25">
      <c r="B28" s="9" t="s">
        <v>19</v>
      </c>
      <c r="C28" s="13">
        <f>SUM(C11:C27)</f>
        <v>4571</v>
      </c>
      <c r="D28" s="13">
        <f t="shared" ref="D28:F28" si="3">SUM(D11:D27)</f>
        <v>2590</v>
      </c>
      <c r="E28" s="13">
        <f t="shared" si="3"/>
        <v>1981</v>
      </c>
      <c r="F28" s="13">
        <f t="shared" si="3"/>
        <v>3300</v>
      </c>
      <c r="G28" s="13">
        <f>SUM(G11:G27)</f>
        <v>4766</v>
      </c>
      <c r="H28" s="13">
        <f>SUM(H11:H27)</f>
        <v>2809</v>
      </c>
      <c r="I28" s="13">
        <f t="shared" ref="I28:J28" si="4">SUM(I11:I27)</f>
        <v>1957</v>
      </c>
      <c r="J28" s="13">
        <f t="shared" si="4"/>
        <v>3413</v>
      </c>
      <c r="K28" s="16">
        <f t="shared" si="2"/>
        <v>4.2660249398381096E-2</v>
      </c>
      <c r="L28" s="16">
        <f t="shared" si="2"/>
        <v>8.4555984555984551E-2</v>
      </c>
      <c r="M28" s="16">
        <f t="shared" si="2"/>
        <v>-1.2115093387178193E-2</v>
      </c>
      <c r="N28" s="16">
        <f t="shared" si="2"/>
        <v>3.4242424242424241E-2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0" t="s">
        <v>116</v>
      </c>
      <c r="D9" s="31"/>
      <c r="E9" s="31"/>
      <c r="F9" s="30" t="s">
        <v>117</v>
      </c>
      <c r="G9" s="31"/>
      <c r="H9" s="31"/>
      <c r="I9" s="30" t="s">
        <v>118</v>
      </c>
      <c r="J9" s="31"/>
      <c r="K9" s="31"/>
      <c r="L9" s="30" t="s">
        <v>119</v>
      </c>
      <c r="M9" s="31"/>
      <c r="N9" s="31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14</v>
      </c>
      <c r="D11" s="25">
        <v>12</v>
      </c>
      <c r="E11" s="25">
        <v>2</v>
      </c>
      <c r="F11" s="25">
        <v>3</v>
      </c>
      <c r="G11" s="25">
        <v>3</v>
      </c>
      <c r="H11" s="25">
        <v>0</v>
      </c>
      <c r="I11" s="25">
        <v>22</v>
      </c>
      <c r="J11" s="25">
        <v>21</v>
      </c>
      <c r="K11" s="25">
        <v>1</v>
      </c>
      <c r="L11" s="25">
        <v>3</v>
      </c>
      <c r="M11" s="25">
        <v>3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4</v>
      </c>
      <c r="D12" s="25">
        <v>1</v>
      </c>
      <c r="E12" s="25">
        <v>3</v>
      </c>
      <c r="F12" s="25">
        <v>0</v>
      </c>
      <c r="G12" s="25">
        <v>0</v>
      </c>
      <c r="H12" s="25">
        <v>0</v>
      </c>
      <c r="I12" s="25">
        <v>1</v>
      </c>
      <c r="J12" s="25">
        <v>0</v>
      </c>
      <c r="K12" s="25">
        <v>1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4</v>
      </c>
      <c r="D14" s="25">
        <v>3</v>
      </c>
      <c r="E14" s="25">
        <v>1</v>
      </c>
      <c r="F14" s="25">
        <v>0</v>
      </c>
      <c r="G14" s="25">
        <v>0</v>
      </c>
      <c r="H14" s="25">
        <v>0</v>
      </c>
      <c r="I14" s="25">
        <v>4</v>
      </c>
      <c r="J14" s="25">
        <v>4</v>
      </c>
      <c r="K14" s="25">
        <v>0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5</v>
      </c>
      <c r="D15" s="25">
        <v>5</v>
      </c>
      <c r="E15" s="25">
        <v>0</v>
      </c>
      <c r="F15" s="25">
        <v>0</v>
      </c>
      <c r="G15" s="25">
        <v>0</v>
      </c>
      <c r="H15" s="25">
        <v>0</v>
      </c>
      <c r="I15" s="25">
        <v>5</v>
      </c>
      <c r="J15" s="25">
        <v>5</v>
      </c>
      <c r="K15" s="25">
        <v>0</v>
      </c>
      <c r="L15" s="25">
        <v>0</v>
      </c>
      <c r="M15" s="25">
        <v>0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1</v>
      </c>
      <c r="D17" s="25">
        <v>1</v>
      </c>
      <c r="E17" s="25">
        <v>0</v>
      </c>
      <c r="F17" s="25">
        <v>0</v>
      </c>
      <c r="G17" s="25">
        <v>0</v>
      </c>
      <c r="H17" s="25">
        <v>0</v>
      </c>
      <c r="I17" s="25">
        <v>6</v>
      </c>
      <c r="J17" s="25">
        <v>5</v>
      </c>
      <c r="K17" s="25">
        <v>1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4</v>
      </c>
      <c r="D18" s="25">
        <v>4</v>
      </c>
      <c r="E18" s="25">
        <v>0</v>
      </c>
      <c r="F18" s="25">
        <v>1</v>
      </c>
      <c r="G18" s="25">
        <v>1</v>
      </c>
      <c r="H18" s="25">
        <v>0</v>
      </c>
      <c r="I18" s="25">
        <v>1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5</v>
      </c>
      <c r="D19" s="25">
        <v>3</v>
      </c>
      <c r="E19" s="25">
        <v>2</v>
      </c>
      <c r="F19" s="25">
        <v>0</v>
      </c>
      <c r="G19" s="25">
        <v>0</v>
      </c>
      <c r="H19" s="25">
        <v>0</v>
      </c>
      <c r="I19" s="25">
        <v>6</v>
      </c>
      <c r="J19" s="25">
        <v>5</v>
      </c>
      <c r="K19" s="25">
        <v>1</v>
      </c>
      <c r="L19" s="25">
        <v>2</v>
      </c>
      <c r="M19" s="25">
        <v>1</v>
      </c>
      <c r="N19" s="25">
        <v>1</v>
      </c>
    </row>
    <row r="20" spans="2:14" ht="20.100000000000001" customHeight="1" thickBot="1" x14ac:dyDescent="0.25">
      <c r="B20" s="6" t="s">
        <v>11</v>
      </c>
      <c r="C20" s="25">
        <v>6</v>
      </c>
      <c r="D20" s="25">
        <v>5</v>
      </c>
      <c r="E20" s="25">
        <v>1</v>
      </c>
      <c r="F20" s="25">
        <v>0</v>
      </c>
      <c r="G20" s="25">
        <v>0</v>
      </c>
      <c r="H20" s="25">
        <v>0</v>
      </c>
      <c r="I20" s="25">
        <v>12</v>
      </c>
      <c r="J20" s="25">
        <v>11</v>
      </c>
      <c r="K20" s="25">
        <v>1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4</v>
      </c>
      <c r="D21" s="25">
        <v>3</v>
      </c>
      <c r="E21" s="25">
        <v>1</v>
      </c>
      <c r="F21" s="25">
        <v>0</v>
      </c>
      <c r="G21" s="25">
        <v>0</v>
      </c>
      <c r="H21" s="25">
        <v>0</v>
      </c>
      <c r="I21" s="25">
        <v>3</v>
      </c>
      <c r="J21" s="25">
        <v>3</v>
      </c>
      <c r="K21" s="25">
        <v>0</v>
      </c>
      <c r="L21" s="25">
        <v>1</v>
      </c>
      <c r="M21" s="25">
        <v>1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3</v>
      </c>
      <c r="J22" s="25">
        <v>2</v>
      </c>
      <c r="K22" s="25">
        <v>1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5</v>
      </c>
      <c r="D23" s="25">
        <v>3</v>
      </c>
      <c r="E23" s="25">
        <v>2</v>
      </c>
      <c r="F23" s="25">
        <v>2</v>
      </c>
      <c r="G23" s="25">
        <v>1</v>
      </c>
      <c r="H23" s="25">
        <v>1</v>
      </c>
      <c r="I23" s="25">
        <v>7</v>
      </c>
      <c r="J23" s="25">
        <v>7</v>
      </c>
      <c r="K23" s="25">
        <v>0</v>
      </c>
      <c r="L23" s="25">
        <v>2</v>
      </c>
      <c r="M23" s="25">
        <v>2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2</v>
      </c>
      <c r="D24" s="25">
        <v>2</v>
      </c>
      <c r="E24" s="25">
        <v>0</v>
      </c>
      <c r="F24" s="25">
        <v>0</v>
      </c>
      <c r="G24" s="25">
        <v>0</v>
      </c>
      <c r="H24" s="25">
        <v>0</v>
      </c>
      <c r="I24" s="25">
        <v>4</v>
      </c>
      <c r="J24" s="25">
        <v>4</v>
      </c>
      <c r="K24" s="25">
        <v>0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8</v>
      </c>
      <c r="D26" s="25">
        <v>6</v>
      </c>
      <c r="E26" s="25">
        <v>2</v>
      </c>
      <c r="F26" s="25">
        <v>1</v>
      </c>
      <c r="G26" s="25">
        <v>1</v>
      </c>
      <c r="H26" s="25">
        <v>0</v>
      </c>
      <c r="I26" s="25">
        <v>2</v>
      </c>
      <c r="J26" s="25">
        <v>2</v>
      </c>
      <c r="K26" s="25">
        <v>0</v>
      </c>
      <c r="L26" s="25">
        <v>3</v>
      </c>
      <c r="M26" s="25">
        <v>2</v>
      </c>
      <c r="N26" s="25">
        <v>1</v>
      </c>
    </row>
    <row r="27" spans="2:14" ht="20.100000000000001" customHeight="1" thickBot="1" x14ac:dyDescent="0.25">
      <c r="B27" s="8" t="s">
        <v>18</v>
      </c>
      <c r="C27" s="25">
        <v>2</v>
      </c>
      <c r="D27" s="25">
        <v>1</v>
      </c>
      <c r="E27" s="25">
        <v>1</v>
      </c>
      <c r="F27" s="25">
        <v>1</v>
      </c>
      <c r="G27" s="25">
        <v>1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65</v>
      </c>
      <c r="D28" s="13">
        <f t="shared" ref="D28:N28" si="0">SUM(D11:D27)</f>
        <v>50</v>
      </c>
      <c r="E28" s="13">
        <f t="shared" si="0"/>
        <v>15</v>
      </c>
      <c r="F28" s="13">
        <f t="shared" si="0"/>
        <v>8</v>
      </c>
      <c r="G28" s="13">
        <f t="shared" si="0"/>
        <v>7</v>
      </c>
      <c r="H28" s="13">
        <f t="shared" si="0"/>
        <v>1</v>
      </c>
      <c r="I28" s="13">
        <f t="shared" si="0"/>
        <v>78</v>
      </c>
      <c r="J28" s="13">
        <f t="shared" si="0"/>
        <v>72</v>
      </c>
      <c r="K28" s="13">
        <f t="shared" si="0"/>
        <v>6</v>
      </c>
      <c r="L28" s="13">
        <f t="shared" si="0"/>
        <v>11</v>
      </c>
      <c r="M28" s="13">
        <f t="shared" si="0"/>
        <v>9</v>
      </c>
      <c r="N28" s="13">
        <f t="shared" si="0"/>
        <v>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0" t="s">
        <v>120</v>
      </c>
      <c r="D32" s="31"/>
      <c r="E32" s="31"/>
      <c r="F32" s="30" t="s">
        <v>121</v>
      </c>
      <c r="G32" s="31"/>
      <c r="H32" s="31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0.5714285714285714</v>
      </c>
      <c r="D34" s="15">
        <f t="shared" si="1"/>
        <v>0.75</v>
      </c>
      <c r="E34" s="15">
        <f t="shared" si="1"/>
        <v>-0.5</v>
      </c>
      <c r="F34" s="15">
        <f t="shared" si="1"/>
        <v>0</v>
      </c>
      <c r="G34" s="15">
        <f t="shared" si="1"/>
        <v>0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-0.75</v>
      </c>
      <c r="D35" s="15" t="str">
        <f t="shared" si="1"/>
        <v>-</v>
      </c>
      <c r="E35" s="15">
        <f t="shared" si="1"/>
        <v>-0.66666666666666663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0</v>
      </c>
      <c r="D36" s="15">
        <f t="shared" si="1"/>
        <v>0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0</v>
      </c>
      <c r="D37" s="15">
        <f t="shared" si="1"/>
        <v>0.33333333333333331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</v>
      </c>
      <c r="D38" s="15">
        <f t="shared" si="1"/>
        <v>0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 t="str">
        <f t="shared" si="1"/>
        <v>-</v>
      </c>
      <c r="D39" s="15" t="str">
        <f t="shared" si="1"/>
        <v>-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5</v>
      </c>
      <c r="D40" s="15">
        <f t="shared" si="1"/>
        <v>4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-0.75</v>
      </c>
      <c r="D41" s="15">
        <f t="shared" si="1"/>
        <v>-0.75</v>
      </c>
      <c r="E41" s="15" t="str">
        <f t="shared" si="1"/>
        <v>-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0.2</v>
      </c>
      <c r="D42" s="15">
        <f t="shared" si="1"/>
        <v>0.66666666666666663</v>
      </c>
      <c r="E42" s="15">
        <f t="shared" si="1"/>
        <v>-0.5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1</v>
      </c>
      <c r="D43" s="15">
        <f t="shared" si="1"/>
        <v>1.2</v>
      </c>
      <c r="E43" s="15">
        <f t="shared" si="1"/>
        <v>0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-0.25</v>
      </c>
      <c r="D44" s="15">
        <f t="shared" si="1"/>
        <v>0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 t="str">
        <f t="shared" si="1"/>
        <v>-</v>
      </c>
      <c r="D45" s="15" t="str">
        <f t="shared" si="1"/>
        <v>-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0.4</v>
      </c>
      <c r="D46" s="15">
        <f t="shared" si="1"/>
        <v>1.3333333333333333</v>
      </c>
      <c r="E46" s="15" t="str">
        <f t="shared" si="1"/>
        <v>-</v>
      </c>
      <c r="F46" s="15">
        <f t="shared" si="1"/>
        <v>0</v>
      </c>
      <c r="G46" s="15">
        <f t="shared" si="1"/>
        <v>1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1</v>
      </c>
      <c r="D47" s="15">
        <f t="shared" si="1"/>
        <v>1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-0.75</v>
      </c>
      <c r="D49" s="15">
        <f t="shared" si="1"/>
        <v>-0.66666666666666663</v>
      </c>
      <c r="E49" s="15" t="str">
        <f t="shared" si="1"/>
        <v>-</v>
      </c>
      <c r="F49" s="15">
        <f t="shared" si="1"/>
        <v>2</v>
      </c>
      <c r="G49" s="15">
        <f t="shared" si="1"/>
        <v>1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0.2</v>
      </c>
      <c r="D51" s="16">
        <f t="shared" si="2"/>
        <v>0.44</v>
      </c>
      <c r="E51" s="16">
        <f t="shared" si="2"/>
        <v>-0.6</v>
      </c>
      <c r="F51" s="16">
        <f t="shared" si="2"/>
        <v>0.375</v>
      </c>
      <c r="G51" s="16">
        <f t="shared" si="2"/>
        <v>0.2857142857142857</v>
      </c>
      <c r="H51" s="16">
        <f t="shared" si="2"/>
        <v>1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2020-04-23T12:46:17Z</dcterms:modified>
</cp:coreProperties>
</file>