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F33" i="4" l="1"/>
  <c r="F34" i="4"/>
  <c r="G34" i="4"/>
  <c r="F35" i="4"/>
  <c r="G35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L28" i="4" l="1"/>
  <c r="F28" i="4"/>
  <c r="E50" i="4" s="1"/>
  <c r="H28" i="4"/>
  <c r="G50" i="4" s="1"/>
  <c r="G28" i="4"/>
  <c r="F50" i="4" s="1"/>
  <c r="F36" i="4"/>
  <c r="G33" i="4"/>
  <c r="E33" i="4"/>
  <c r="N28" i="4"/>
  <c r="M28" i="4"/>
  <c r="R28" i="2" l="1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<sst xmlns="http://schemas.openxmlformats.org/spreadsheetml/2006/main" count="687" uniqueCount="129">
  <si>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</si>
  <si>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</si>
  <si>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</si>
  <si>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</si>
  <si>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</si>
  <si>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</si>
  <si>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</si>
  <si>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</si>
  <si>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</si>
  <si>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</si>
  <si>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</si>
  <si>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</si>
  <si>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</si>
  <si>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</si>
  <si>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</si>
  <si>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</si>
  <si>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</si>
  <si>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</si>
  <si>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</si>
  <si>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</si>
  <si>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</si>
  <si>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</si>
  <si>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</si>
  <si>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</si>
  <si>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</si>
  <si>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</si>
  <si>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</si>
  <si>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</si>
  <si>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</si>
  <si>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</si>
  <si>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</si>
  <si>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</si>
  <si>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</si>
  <si>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</si>
  <si>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</si>
  <si>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</si>
  <si>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</si>
  <si>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</si>
  <si>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</si>
  <si>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</si>
  <si>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</si>
  <si>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</si>
  <si>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</si>
  <si>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</si>
  <si>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</si>
  <si>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</si>
  <si>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</si>
  <si>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</si>
  <si>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</si>
  <si>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</si>
  <si>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</si>
  <si>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</si>
  <si>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</si>
  <si>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</si>
  <si>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</si>
  <si>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</si>
  <si>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</si>
  <si>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</si>
  <si>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</si>
  <si>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</si>
  <si>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</si>
  <si>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</si>
  <si>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</si>
  <si>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</si>
  <si>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</si>
  <si>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</si>
  <si>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</si>
  <si>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</si>
  <si>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</si>
  <si>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</si>
  <si>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</si>
  <si>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</si>
  <si>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</si>
  <si>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</si>
  <si>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</si>
  <si>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</si>
  <si>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</si>
  <si>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</si>
  <si>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</si>
  <si>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</si>
  <si>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</si>
  <si>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</si>
  <si>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</si>
  <si>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</si>
  <si>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</si>
  <si>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</si>
  <si>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</si>
  <si>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</si>
  <si>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</si>
  <si>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</si>
  <si>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</si>
  <si>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</si>
  <si>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</si>
  <si>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</si>
  <si>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</si>
  <si>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</si>
  <si>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</si>
  <si>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</si>
  <si>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</si>
  <si>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</si>
  <si>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</si>
  <si>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</si>
  <si>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</si>
  <si>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</si>
  <si>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</si>
  <si>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</si>
  <si>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</si>
  <si>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</si>
  <si>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</si>
  <si>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</si>
  <si>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</si>
  <si>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</si>
  <si>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</si>
  <si>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</si>
  <si>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</si>
  <si>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</si>
  <si>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</si>
  <si>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</si>
  <si>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</si>
  <si>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1º Trimestre 2019</t>
  </si>
  <si>
    <t>1º Trimestre 2020</t>
  </si>
  <si>
    <t>1º Trimestre 2020/1º Trimestre 2019</t>
  </si>
  <si>
    <t>Evolución 
1º Trimestre 2020/1º Trimestre 2019</t>
  </si>
  <si>
    <t>1º Trimestre 2019
Con Imposición de medidas</t>
  </si>
  <si>
    <t>1º Trimestre 2019
Sin Imposicion de Medidas</t>
  </si>
  <si>
    <t>1º Trimestre 2020
Con Imposición de medidas</t>
  </si>
  <si>
    <t>1º Trimestre 2020
Sin Imposicion de Medidas</t>
  </si>
  <si>
    <t>Evolución
1º Trimestre 2020/4º Trimestre 2019
Con Imposición de medidas</t>
  </si>
  <si>
    <t>Evolución
1º Trimestre 2020/1º Trimestre 2019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</si>
</sst>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62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 vertical="center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/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/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653726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762001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777556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31" t="s">
        <v>1</v>
      </c>
      <c r="C16" s="31"/>
      <c r="D16" s="31"/>
      <c r="E16" s="31"/>
      <c r="F16" s="31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31" t="s">
        <v>103</v>
      </c>
      <c r="C18" s="31"/>
      <c r="D18" s="31"/>
      <c r="E18" s="31"/>
      <c r="F18" s="1"/>
    </row>
    <row r="19" spans="2:12" ht="14.25" x14ac:dyDescent="0.2">
      <c r="B19" s="31" t="s">
        <v>104</v>
      </c>
      <c r="C19" s="31"/>
      <c r="D19" s="31"/>
      <c r="E19" s="31"/>
      <c r="F19" s="1"/>
    </row>
    <row r="20" spans="2:12" ht="14.25" x14ac:dyDescent="0.2">
      <c r="B20" s="31" t="s">
        <v>105</v>
      </c>
      <c r="C20" s="31"/>
      <c r="D20" s="31"/>
      <c r="E20" s="31"/>
      <c r="F20" s="1"/>
    </row>
    <row r="21" spans="2:12" ht="14.25" x14ac:dyDescent="0.2">
      <c r="B21" s="31" t="s">
        <v>106</v>
      </c>
      <c r="C21" s="31"/>
      <c r="D21" s="31"/>
      <c r="E21" s="31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31" t="s">
        <v>61</v>
      </c>
      <c r="C25" s="31"/>
      <c r="D25" s="31"/>
      <c r="E25" s="31"/>
      <c r="F25" s="31"/>
      <c r="G25" s="31"/>
      <c r="H25" s="31"/>
      <c r="I25" s="31"/>
    </row>
    <row r="26" spans="2:12" ht="14.25" x14ac:dyDescent="0.2">
      <c r="B26" s="31" t="s">
        <v>66</v>
      </c>
      <c r="C26" s="31"/>
      <c r="D26" s="31"/>
      <c r="E26" s="31"/>
      <c r="F26" s="31"/>
      <c r="G26" s="31"/>
      <c r="H26" s="31"/>
      <c r="I26" s="31"/>
    </row>
    <row r="27" spans="2:12" ht="14.25" x14ac:dyDescent="0.2">
      <c r="B27" s="31" t="s">
        <v>67</v>
      </c>
      <c r="C27" s="31"/>
      <c r="D27" s="31"/>
      <c r="E27" s="31"/>
      <c r="F27" s="31"/>
      <c r="G27" s="31"/>
      <c r="H27" s="31"/>
      <c r="I27" s="31"/>
    </row>
    <row r="28" spans="2:12" ht="14.25" x14ac:dyDescent="0.2">
      <c r="B28" s="31" t="s">
        <v>0</v>
      </c>
      <c r="C28" s="31"/>
      <c r="D28" s="31"/>
      <c r="E28" s="31"/>
      <c r="F28" s="31"/>
      <c r="G28" s="31"/>
      <c r="H28" s="31"/>
      <c r="I28" s="31"/>
    </row>
    <row r="29" spans="2:12" ht="14.25" x14ac:dyDescent="0.2">
      <c r="B29" s="31" t="s">
        <v>108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2:12" ht="14.25" x14ac:dyDescent="0.2">
      <c r="B30" s="31" t="s">
        <v>110</v>
      </c>
      <c r="C30" s="31"/>
      <c r="D30" s="31"/>
      <c r="E30" s="31"/>
      <c r="F30" s="28"/>
      <c r="G30" s="28"/>
      <c r="H30" s="28"/>
      <c r="I30" s="28"/>
      <c r="J30" s="28"/>
      <c r="K30" s="28"/>
      <c r="L30" s="28"/>
    </row>
    <row r="31" spans="2:12" ht="14.25" x14ac:dyDescent="0.2">
      <c r="B31" s="31" t="s">
        <v>111</v>
      </c>
      <c r="C31" s="31"/>
      <c r="D31" s="31"/>
      <c r="E31" s="31"/>
      <c r="F31" s="28"/>
      <c r="G31" s="28"/>
      <c r="H31" s="28"/>
      <c r="I31" s="28"/>
      <c r="J31" s="28"/>
      <c r="K31" s="28"/>
      <c r="L31" s="28"/>
    </row>
    <row r="32" spans="2:12" ht="14.25" x14ac:dyDescent="0.2">
      <c r="B32" s="31" t="s">
        <v>91</v>
      </c>
      <c r="C32" s="31"/>
      <c r="D32" s="31"/>
      <c r="E32" s="31"/>
      <c r="F32" s="31"/>
      <c r="G32" s="31"/>
      <c r="H32" s="31"/>
      <c r="I32" s="31"/>
    </row>
    <row r="33" spans="2:9" ht="14.25" x14ac:dyDescent="0.2">
      <c r="B33" s="31" t="s">
        <v>92</v>
      </c>
      <c r="C33" s="31"/>
      <c r="D33" s="31"/>
      <c r="E33" s="31"/>
      <c r="F33" s="31"/>
      <c r="G33" s="31"/>
      <c r="H33" s="31"/>
      <c r="I33" s="31"/>
    </row>
    <row r="34" spans="2:9" ht="14.25" x14ac:dyDescent="0.2">
      <c r="B34" s="31" t="s">
        <v>102</v>
      </c>
      <c r="C34" s="31"/>
      <c r="D34" s="31"/>
      <c r="E34" s="31"/>
      <c r="F34" s="31"/>
      <c r="G34" s="31"/>
      <c r="H34" s="31"/>
      <c r="I34" s="31"/>
    </row>
  </sheetData>
  <mergeCells count="19">
    <mergeCell ref="B34:I34"/>
    <mergeCell ref="B25:I25"/>
    <mergeCell ref="B27:I27"/>
    <mergeCell ref="B33:I33"/>
    <mergeCell ref="B29:L29"/>
    <mergeCell ref="B30:E30"/>
    <mergeCell ref="B31:E31"/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</mergeCells>
  <hyperlinks>
    <hyperlink ref="B18" location="'Evolución Denuncias'!A1" display="Denuncias"/>
    <hyperlink ref="B19" location="'Evolución Renuncias'!A1" display="Renuncias"/>
    <hyperlink ref="B20" location="'Evolución Víctimas'!A1" display="Víctimas"/>
    <hyperlink ref="B21" location="'Total Órdenes y Medidas'!A1" display="Órdenes y Medidas"/>
    <hyperlink ref="B22" location="'Personas Enjuiciadas'!A1" display="Personas Enjuiciadas"/>
    <hyperlink ref="B32" location="Aud.Prov.!A1" display="Audiencia Provincial"/>
    <hyperlink ref="B24" location="Penal!A1" display="Juzgado de lo Penal"/>
    <hyperlink ref="B26" location="'Jdos Menores_Personas Enjuiciad'!A1" display="Juzgados de Menores/Procesos de Violencia de Género/Personas Enjuiciadas"/>
    <hyperlink ref="B28" location="Guardia!A1" display="Juzgado de Instrucción en funciones de Guardia"/>
    <hyperlink ref="B20:C20" location="'Evolución Víctimas'!A1" display="Víctimas"/>
    <hyperlink ref="B21:C21" location="'Evolución Órdenes y Medidas'!A1" display="Órdenes y Medidas"/>
    <hyperlink ref="B22:C22" location="'Personas Enjuiciadas'!A1" display="Personas Enjuiciadas"/>
    <hyperlink ref="B24:I24" location="'Jdos Penal_Personas Enjuiciadas'!A1" display="Juzgados de lo Penal/Procesos de Violencia de Género/Personas Enjuiciadas"/>
    <hyperlink ref="B25" location="'Jdos Penal_Sentencias'!A1" display="Juzgados de lo Penal/Procesos de Violencia de Género/Sentencias"/>
    <hyperlink ref="B27" location="'Jdos Menores_Personas Enjuiciad'!A1" display="Juzgados de Menores/Procesos de Violencia de Género/Personas Enjuiciadas"/>
    <hyperlink ref="B27:I27" location="'Jdos Menores_Sentencias'!A1" display="Juzgados de Menores/Procesos de Violencia de Género/Sentencias"/>
    <hyperlink ref="B28:I28" location="'Jdos Guardia_Asuntos'!A1" display="Juzgados de Instrucción en funciones de Guardia/Procesos de Violencia de Género"/>
    <hyperlink ref="B29" location="Guardia!A1" display="Juzgado de Instrucción en funciones de Guardia"/>
    <hyperlink ref="B29:I29" location="'Jdos Guardia_Órdenes Protección'!A1" display="Juzgados de Instrucción en funciones de Guardia/Procesos de Violencia de Género"/>
    <hyperlink ref="B32:I32" location="'Audiencias_Pers Enjuiciadas'!A1" display="Audiencia Provincial/Procesos de Violencia de Género/Total Personas Enjuiciadas"/>
    <hyperlink ref="B33:I33" location="'Audiencias_Pers Enjuic por Sexo'!A1" display="Audiencia Provincial/Procesos de Violencia de Género/Personas Enjuiciadas por Sexo"/>
    <hyperlink ref="B34:I34" location="Audiencias_Sentencias!A1" display="Audiencia Provincial/Procesos de Violencia de Género/Sentencias"/>
    <hyperlink ref="B30:E30" location="'Jdos Guardia_Asuntos'!A1" display="Juzgados de Guardia/Asuntos"/>
    <hyperlink ref="B31:F31" location="'Jdos Guardia_Órdenes Protección'!A1" display="Juzgados de Guardia/Órdenes de Protecció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7" t="s">
        <v>119</v>
      </c>
      <c r="D9" s="38"/>
      <c r="E9" s="38"/>
      <c r="F9" s="38"/>
      <c r="G9" s="37" t="s">
        <v>120</v>
      </c>
      <c r="H9" s="38"/>
      <c r="I9" s="38"/>
      <c r="J9" s="38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14</v>
      </c>
      <c r="D11" s="24">
        <v>12</v>
      </c>
      <c r="E11" s="24">
        <v>2</v>
      </c>
      <c r="F11" s="24">
        <v>12</v>
      </c>
      <c r="G11" s="12">
        <f>SUM(H11:I11)</f>
        <v>20</v>
      </c>
      <c r="H11" s="24">
        <v>20</v>
      </c>
      <c r="I11" s="24">
        <v>0</v>
      </c>
      <c r="J11" s="24">
        <v>17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1</v>
      </c>
      <c r="D12" s="24">
        <v>1</v>
      </c>
      <c r="E12" s="24">
        <v>0</v>
      </c>
      <c r="F12" s="24">
        <v>1</v>
      </c>
      <c r="G12" s="12">
        <f t="shared" ref="G12:G27" si="1">SUM(H12:I12)</f>
        <v>1</v>
      </c>
      <c r="H12" s="24">
        <v>1</v>
      </c>
      <c r="I12" s="24">
        <v>0</v>
      </c>
      <c r="J12" s="24">
        <v>1</v>
      </c>
    </row>
    <row r="13" spans="2:10" ht="20.100000000000001" customHeight="1" thickBot="1" x14ac:dyDescent="0.25">
      <c r="B13" s="6" t="s">
        <v>4</v>
      </c>
      <c r="C13" s="12">
        <f t="shared" si="0"/>
        <v>0</v>
      </c>
      <c r="D13" s="24">
        <v>0</v>
      </c>
      <c r="E13" s="24">
        <v>0</v>
      </c>
      <c r="F13" s="24">
        <v>0</v>
      </c>
      <c r="G13" s="12">
        <f t="shared" si="1"/>
        <v>2</v>
      </c>
      <c r="H13" s="24">
        <v>2</v>
      </c>
      <c r="I13" s="24">
        <v>0</v>
      </c>
      <c r="J13" s="24">
        <v>2</v>
      </c>
    </row>
    <row r="14" spans="2:10" ht="20.100000000000001" customHeight="1" thickBot="1" x14ac:dyDescent="0.25">
      <c r="B14" s="6" t="s">
        <v>5</v>
      </c>
      <c r="C14" s="12">
        <f t="shared" si="0"/>
        <v>2</v>
      </c>
      <c r="D14" s="24">
        <v>2</v>
      </c>
      <c r="E14" s="24">
        <v>0</v>
      </c>
      <c r="F14" s="24">
        <v>1</v>
      </c>
      <c r="G14" s="12">
        <f t="shared" si="1"/>
        <v>0</v>
      </c>
      <c r="H14" s="24">
        <v>0</v>
      </c>
      <c r="I14" s="24">
        <v>0</v>
      </c>
      <c r="J14" s="24">
        <v>0</v>
      </c>
    </row>
    <row r="15" spans="2:10" ht="20.100000000000001" customHeight="1" thickBot="1" x14ac:dyDescent="0.25">
      <c r="B15" s="6" t="s">
        <v>6</v>
      </c>
      <c r="C15" s="12">
        <f t="shared" si="0"/>
        <v>9</v>
      </c>
      <c r="D15" s="24">
        <v>8</v>
      </c>
      <c r="E15" s="24">
        <v>1</v>
      </c>
      <c r="F15" s="24">
        <v>8</v>
      </c>
      <c r="G15" s="12">
        <f t="shared" si="1"/>
        <v>11</v>
      </c>
      <c r="H15" s="24">
        <v>11</v>
      </c>
      <c r="I15" s="24">
        <v>0</v>
      </c>
      <c r="J15" s="24">
        <v>11</v>
      </c>
    </row>
    <row r="16" spans="2:10" ht="20.100000000000001" customHeight="1" thickBot="1" x14ac:dyDescent="0.25">
      <c r="B16" s="6" t="s">
        <v>7</v>
      </c>
      <c r="C16" s="12">
        <f t="shared" si="0"/>
        <v>1</v>
      </c>
      <c r="D16" s="24">
        <v>1</v>
      </c>
      <c r="E16" s="24">
        <v>0</v>
      </c>
      <c r="F16" s="24">
        <v>0</v>
      </c>
      <c r="G16" s="12">
        <f t="shared" si="1"/>
        <v>0</v>
      </c>
      <c r="H16" s="24">
        <v>0</v>
      </c>
      <c r="I16" s="24">
        <v>0</v>
      </c>
      <c r="J16" s="24">
        <v>0</v>
      </c>
    </row>
    <row r="17" spans="2:10" ht="20.100000000000001" customHeight="1" thickBot="1" x14ac:dyDescent="0.25">
      <c r="B17" s="6" t="s">
        <v>8</v>
      </c>
      <c r="C17" s="12">
        <f t="shared" si="0"/>
        <v>3</v>
      </c>
      <c r="D17" s="24">
        <v>3</v>
      </c>
      <c r="E17" s="24">
        <v>0</v>
      </c>
      <c r="F17" s="24">
        <v>1</v>
      </c>
      <c r="G17" s="12">
        <f t="shared" si="1"/>
        <v>4</v>
      </c>
      <c r="H17" s="24">
        <v>4</v>
      </c>
      <c r="I17" s="24">
        <v>0</v>
      </c>
      <c r="J17" s="24">
        <v>0</v>
      </c>
    </row>
    <row r="18" spans="2:10" ht="20.100000000000001" customHeight="1" thickBot="1" x14ac:dyDescent="0.25">
      <c r="B18" s="6" t="s">
        <v>9</v>
      </c>
      <c r="C18" s="12">
        <f t="shared" si="0"/>
        <v>2</v>
      </c>
      <c r="D18" s="24">
        <v>2</v>
      </c>
      <c r="E18" s="24">
        <v>0</v>
      </c>
      <c r="F18" s="24">
        <v>2</v>
      </c>
      <c r="G18" s="12">
        <f t="shared" si="1"/>
        <v>2</v>
      </c>
      <c r="H18" s="24">
        <v>1</v>
      </c>
      <c r="I18" s="24">
        <v>1</v>
      </c>
      <c r="J18" s="24">
        <v>1</v>
      </c>
    </row>
    <row r="19" spans="2:10" ht="20.100000000000001" customHeight="1" thickBot="1" x14ac:dyDescent="0.25">
      <c r="B19" s="6" t="s">
        <v>10</v>
      </c>
      <c r="C19" s="12">
        <f t="shared" si="0"/>
        <v>14</v>
      </c>
      <c r="D19" s="24">
        <v>12</v>
      </c>
      <c r="E19" s="24">
        <v>2</v>
      </c>
      <c r="F19" s="24">
        <v>12</v>
      </c>
      <c r="G19" s="12">
        <f t="shared" si="1"/>
        <v>3</v>
      </c>
      <c r="H19" s="24">
        <v>2</v>
      </c>
      <c r="I19" s="24">
        <v>1</v>
      </c>
      <c r="J19" s="24">
        <v>2</v>
      </c>
    </row>
    <row r="20" spans="2:10" ht="20.100000000000001" customHeight="1" thickBot="1" x14ac:dyDescent="0.25">
      <c r="B20" s="6" t="s">
        <v>11</v>
      </c>
      <c r="C20" s="12">
        <f t="shared" si="0"/>
        <v>8</v>
      </c>
      <c r="D20" s="24">
        <v>8</v>
      </c>
      <c r="E20" s="24">
        <v>0</v>
      </c>
      <c r="F20" s="24">
        <v>6</v>
      </c>
      <c r="G20" s="12">
        <f t="shared" si="1"/>
        <v>10</v>
      </c>
      <c r="H20" s="24">
        <v>9</v>
      </c>
      <c r="I20" s="24">
        <v>1</v>
      </c>
      <c r="J20" s="24">
        <v>7</v>
      </c>
    </row>
    <row r="21" spans="2:10" ht="20.100000000000001" customHeight="1" thickBot="1" x14ac:dyDescent="0.25">
      <c r="B21" s="6" t="s">
        <v>12</v>
      </c>
      <c r="C21" s="12">
        <f t="shared" si="0"/>
        <v>2</v>
      </c>
      <c r="D21" s="24">
        <v>2</v>
      </c>
      <c r="E21" s="24">
        <v>0</v>
      </c>
      <c r="F21" s="24">
        <v>2</v>
      </c>
      <c r="G21" s="12">
        <f t="shared" si="1"/>
        <v>0</v>
      </c>
      <c r="H21" s="24">
        <v>0</v>
      </c>
      <c r="I21" s="24">
        <v>0</v>
      </c>
      <c r="J21" s="24">
        <v>0</v>
      </c>
    </row>
    <row r="22" spans="2:10" ht="20.100000000000001" customHeight="1" thickBot="1" x14ac:dyDescent="0.25">
      <c r="B22" s="6" t="s">
        <v>13</v>
      </c>
      <c r="C22" s="12">
        <f t="shared" si="0"/>
        <v>4</v>
      </c>
      <c r="D22" s="24">
        <v>4</v>
      </c>
      <c r="E22" s="24">
        <v>0</v>
      </c>
      <c r="F22" s="24">
        <v>4</v>
      </c>
      <c r="G22" s="12">
        <f t="shared" si="1"/>
        <v>1</v>
      </c>
      <c r="H22" s="24">
        <v>1</v>
      </c>
      <c r="I22" s="24">
        <v>0</v>
      </c>
      <c r="J22" s="24">
        <v>1</v>
      </c>
    </row>
    <row r="23" spans="2:10" ht="20.100000000000001" customHeight="1" thickBot="1" x14ac:dyDescent="0.25">
      <c r="B23" s="6" t="s">
        <v>14</v>
      </c>
      <c r="C23" s="12">
        <f t="shared" si="0"/>
        <v>5</v>
      </c>
      <c r="D23" s="24">
        <v>4</v>
      </c>
      <c r="E23" s="24">
        <v>1</v>
      </c>
      <c r="F23" s="24">
        <v>3</v>
      </c>
      <c r="G23" s="12">
        <f t="shared" si="1"/>
        <v>6</v>
      </c>
      <c r="H23" s="24">
        <v>5</v>
      </c>
      <c r="I23" s="24">
        <v>1</v>
      </c>
      <c r="J23" s="24">
        <v>3</v>
      </c>
    </row>
    <row r="24" spans="2:10" ht="20.100000000000001" customHeight="1" thickBot="1" x14ac:dyDescent="0.25">
      <c r="B24" s="6" t="s">
        <v>15</v>
      </c>
      <c r="C24" s="12">
        <f t="shared" si="0"/>
        <v>2</v>
      </c>
      <c r="D24" s="24">
        <v>2</v>
      </c>
      <c r="E24" s="24">
        <v>0</v>
      </c>
      <c r="F24" s="24">
        <v>2</v>
      </c>
      <c r="G24" s="12">
        <f t="shared" si="1"/>
        <v>8</v>
      </c>
      <c r="H24" s="24">
        <v>8</v>
      </c>
      <c r="I24" s="24">
        <v>0</v>
      </c>
      <c r="J24" s="24">
        <v>8</v>
      </c>
    </row>
    <row r="25" spans="2:10" ht="20.100000000000001" customHeight="1" thickBot="1" x14ac:dyDescent="0.25">
      <c r="B25" s="6" t="s">
        <v>16</v>
      </c>
      <c r="C25" s="12">
        <f t="shared" si="0"/>
        <v>1</v>
      </c>
      <c r="D25" s="24">
        <v>1</v>
      </c>
      <c r="E25" s="24">
        <v>0</v>
      </c>
      <c r="F25" s="24">
        <v>1</v>
      </c>
      <c r="G25" s="12">
        <f t="shared" si="1"/>
        <v>1</v>
      </c>
      <c r="H25" s="24">
        <v>1</v>
      </c>
      <c r="I25" s="24">
        <v>0</v>
      </c>
      <c r="J25" s="24">
        <v>1</v>
      </c>
    </row>
    <row r="26" spans="2:10" ht="20.100000000000001" customHeight="1" thickBot="1" x14ac:dyDescent="0.25">
      <c r="B26" s="7" t="s">
        <v>17</v>
      </c>
      <c r="C26" s="12">
        <f t="shared" si="0"/>
        <v>3</v>
      </c>
      <c r="D26" s="24">
        <v>2</v>
      </c>
      <c r="E26" s="24">
        <v>1</v>
      </c>
      <c r="F26" s="24">
        <v>1</v>
      </c>
      <c r="G26" s="12">
        <f t="shared" si="1"/>
        <v>4</v>
      </c>
      <c r="H26" s="24">
        <v>4</v>
      </c>
      <c r="I26" s="24">
        <v>0</v>
      </c>
      <c r="J26" s="24">
        <v>3</v>
      </c>
    </row>
    <row r="27" spans="2:10" ht="20.100000000000001" customHeight="1" thickBot="1" x14ac:dyDescent="0.25">
      <c r="B27" s="8" t="s">
        <v>18</v>
      </c>
      <c r="C27" s="12">
        <f t="shared" si="0"/>
        <v>1</v>
      </c>
      <c r="D27" s="24">
        <v>1</v>
      </c>
      <c r="E27" s="24">
        <v>0</v>
      </c>
      <c r="F27" s="24">
        <v>1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72</v>
      </c>
      <c r="D28" s="13">
        <f t="shared" ref="D28:J28" si="2">SUM(D11:D27)</f>
        <v>65</v>
      </c>
      <c r="E28" s="13">
        <f t="shared" si="2"/>
        <v>7</v>
      </c>
      <c r="F28" s="13">
        <f t="shared" si="2"/>
        <v>57</v>
      </c>
      <c r="G28" s="13">
        <f t="shared" si="2"/>
        <v>73</v>
      </c>
      <c r="H28" s="13">
        <f t="shared" si="2"/>
        <v>69</v>
      </c>
      <c r="I28" s="13">
        <f t="shared" si="2"/>
        <v>4</v>
      </c>
      <c r="J28" s="13">
        <f t="shared" si="2"/>
        <v>57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7" t="s">
        <v>122</v>
      </c>
      <c r="D32" s="38"/>
      <c r="E32" s="38"/>
      <c r="F32" s="38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0.42857142857142855</v>
      </c>
      <c r="D34" s="15">
        <f>IF(D11=0,"-",IF(H11=0,"-",(H11-D11)/D11))</f>
        <v>0.66666666666666663</v>
      </c>
      <c r="E34" s="15" t="str">
        <f>IF(E11=0,"-",IF(I11=0,"-",(I11-E11)/E11))</f>
        <v>-</v>
      </c>
      <c r="F34" s="15">
        <f>IF(F11=0,"-",IF(J11=0,"-",(J11-F11)/F11))</f>
        <v>0.41666666666666669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0</v>
      </c>
      <c r="D35" s="15">
        <f t="shared" si="3"/>
        <v>0</v>
      </c>
      <c r="E35" s="15" t="str">
        <f t="shared" si="3"/>
        <v>-</v>
      </c>
      <c r="F35" s="15">
        <f t="shared" si="3"/>
        <v>0</v>
      </c>
    </row>
    <row r="36" spans="2:6" ht="20.100000000000001" customHeight="1" thickBot="1" x14ac:dyDescent="0.25">
      <c r="B36" s="6" t="s">
        <v>4</v>
      </c>
      <c r="C36" s="15" t="str">
        <f t="shared" si="3"/>
        <v>-</v>
      </c>
      <c r="D36" s="15" t="str">
        <f t="shared" si="3"/>
        <v>-</v>
      </c>
      <c r="E36" s="15" t="str">
        <f t="shared" si="3"/>
        <v>-</v>
      </c>
      <c r="F36" s="15" t="str">
        <f t="shared" si="3"/>
        <v>-</v>
      </c>
    </row>
    <row r="37" spans="2:6" ht="20.100000000000001" customHeight="1" thickBot="1" x14ac:dyDescent="0.25">
      <c r="B37" s="6" t="s">
        <v>5</v>
      </c>
      <c r="C37" s="15" t="str">
        <f t="shared" si="3"/>
        <v>-</v>
      </c>
      <c r="D37" s="15" t="str">
        <f t="shared" si="3"/>
        <v>-</v>
      </c>
      <c r="E37" s="15" t="str">
        <f t="shared" si="3"/>
        <v>-</v>
      </c>
      <c r="F37" s="15" t="str">
        <f t="shared" si="3"/>
        <v>-</v>
      </c>
    </row>
    <row r="38" spans="2:6" ht="20.100000000000001" customHeight="1" thickBot="1" x14ac:dyDescent="0.25">
      <c r="B38" s="6" t="s">
        <v>6</v>
      </c>
      <c r="C38" s="15">
        <f t="shared" si="3"/>
        <v>0.22222222222222221</v>
      </c>
      <c r="D38" s="15">
        <f t="shared" si="3"/>
        <v>0.375</v>
      </c>
      <c r="E38" s="15" t="str">
        <f t="shared" si="3"/>
        <v>-</v>
      </c>
      <c r="F38" s="15">
        <f t="shared" si="3"/>
        <v>0.375</v>
      </c>
    </row>
    <row r="39" spans="2:6" ht="20.100000000000001" customHeight="1" thickBot="1" x14ac:dyDescent="0.25">
      <c r="B39" s="6" t="s">
        <v>7</v>
      </c>
      <c r="C39" s="15" t="str">
        <f t="shared" si="3"/>
        <v>-</v>
      </c>
      <c r="D39" s="15" t="str">
        <f t="shared" si="3"/>
        <v>-</v>
      </c>
      <c r="E39" s="15" t="str">
        <f t="shared" si="3"/>
        <v>-</v>
      </c>
      <c r="F39" s="15" t="str">
        <f t="shared" si="3"/>
        <v>-</v>
      </c>
    </row>
    <row r="40" spans="2:6" ht="20.100000000000001" customHeight="1" thickBot="1" x14ac:dyDescent="0.25">
      <c r="B40" s="6" t="s">
        <v>8</v>
      </c>
      <c r="C40" s="15">
        <f t="shared" si="3"/>
        <v>0.33333333333333331</v>
      </c>
      <c r="D40" s="15">
        <f t="shared" si="3"/>
        <v>0.33333333333333331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0</v>
      </c>
      <c r="D41" s="15">
        <f t="shared" si="3"/>
        <v>-0.5</v>
      </c>
      <c r="E41" s="15" t="str">
        <f t="shared" si="3"/>
        <v>-</v>
      </c>
      <c r="F41" s="15">
        <f t="shared" si="3"/>
        <v>-0.5</v>
      </c>
    </row>
    <row r="42" spans="2:6" ht="20.100000000000001" customHeight="1" thickBot="1" x14ac:dyDescent="0.25">
      <c r="B42" s="6" t="s">
        <v>10</v>
      </c>
      <c r="C42" s="15">
        <f t="shared" si="3"/>
        <v>-0.7857142857142857</v>
      </c>
      <c r="D42" s="15">
        <f t="shared" si="3"/>
        <v>-0.83333333333333337</v>
      </c>
      <c r="E42" s="15">
        <f t="shared" si="3"/>
        <v>-0.5</v>
      </c>
      <c r="F42" s="15">
        <f t="shared" si="3"/>
        <v>-0.83333333333333337</v>
      </c>
    </row>
    <row r="43" spans="2:6" ht="20.100000000000001" customHeight="1" thickBot="1" x14ac:dyDescent="0.25">
      <c r="B43" s="6" t="s">
        <v>11</v>
      </c>
      <c r="C43" s="15">
        <f t="shared" si="3"/>
        <v>0.25</v>
      </c>
      <c r="D43" s="15">
        <f t="shared" si="3"/>
        <v>0.125</v>
      </c>
      <c r="E43" s="15" t="str">
        <f t="shared" si="3"/>
        <v>-</v>
      </c>
      <c r="F43" s="15">
        <f t="shared" si="3"/>
        <v>0.16666666666666666</v>
      </c>
    </row>
    <row r="44" spans="2:6" ht="20.100000000000001" customHeight="1" thickBot="1" x14ac:dyDescent="0.25">
      <c r="B44" s="6" t="s">
        <v>12</v>
      </c>
      <c r="C44" s="15" t="str">
        <f t="shared" si="3"/>
        <v>-</v>
      </c>
      <c r="D44" s="15" t="str">
        <f t="shared" si="3"/>
        <v>-</v>
      </c>
      <c r="E44" s="15" t="str">
        <f t="shared" si="3"/>
        <v>-</v>
      </c>
      <c r="F44" s="15" t="str">
        <f t="shared" si="3"/>
        <v>-</v>
      </c>
    </row>
    <row r="45" spans="2:6" ht="20.100000000000001" customHeight="1" thickBot="1" x14ac:dyDescent="0.25">
      <c r="B45" s="6" t="s">
        <v>13</v>
      </c>
      <c r="C45" s="15">
        <f t="shared" si="3"/>
        <v>-0.75</v>
      </c>
      <c r="D45" s="15">
        <f t="shared" si="3"/>
        <v>-0.75</v>
      </c>
      <c r="E45" s="15" t="str">
        <f t="shared" si="3"/>
        <v>-</v>
      </c>
      <c r="F45" s="15">
        <f t="shared" si="3"/>
        <v>-0.75</v>
      </c>
    </row>
    <row r="46" spans="2:6" ht="20.100000000000001" customHeight="1" thickBot="1" x14ac:dyDescent="0.25">
      <c r="B46" s="6" t="s">
        <v>14</v>
      </c>
      <c r="C46" s="15">
        <f t="shared" si="3"/>
        <v>0.2</v>
      </c>
      <c r="D46" s="15">
        <f t="shared" si="3"/>
        <v>0.25</v>
      </c>
      <c r="E46" s="15">
        <f t="shared" si="3"/>
        <v>0</v>
      </c>
      <c r="F46" s="15">
        <f t="shared" si="3"/>
        <v>0</v>
      </c>
    </row>
    <row r="47" spans="2:6" ht="20.100000000000001" customHeight="1" thickBot="1" x14ac:dyDescent="0.25">
      <c r="B47" s="6" t="s">
        <v>15</v>
      </c>
      <c r="C47" s="15">
        <f t="shared" si="3"/>
        <v>3</v>
      </c>
      <c r="D47" s="15">
        <f t="shared" si="3"/>
        <v>3</v>
      </c>
      <c r="E47" s="15" t="str">
        <f t="shared" si="3"/>
        <v>-</v>
      </c>
      <c r="F47" s="15">
        <f t="shared" si="3"/>
        <v>3</v>
      </c>
    </row>
    <row r="48" spans="2:6" ht="20.100000000000001" customHeight="1" thickBot="1" x14ac:dyDescent="0.25">
      <c r="B48" s="6" t="s">
        <v>16</v>
      </c>
      <c r="C48" s="15">
        <f t="shared" si="3"/>
        <v>0</v>
      </c>
      <c r="D48" s="15">
        <f t="shared" si="3"/>
        <v>0</v>
      </c>
      <c r="E48" s="15" t="str">
        <f t="shared" si="3"/>
        <v>-</v>
      </c>
      <c r="F48" s="15">
        <f t="shared" si="3"/>
        <v>0</v>
      </c>
    </row>
    <row r="49" spans="2:6" ht="20.100000000000001" customHeight="1" thickBot="1" x14ac:dyDescent="0.25">
      <c r="B49" s="7" t="s">
        <v>17</v>
      </c>
      <c r="C49" s="15">
        <f t="shared" si="3"/>
        <v>0.33333333333333331</v>
      </c>
      <c r="D49" s="15">
        <f t="shared" si="3"/>
        <v>1</v>
      </c>
      <c r="E49" s="15" t="str">
        <f t="shared" si="3"/>
        <v>-</v>
      </c>
      <c r="F49" s="15">
        <f t="shared" si="3"/>
        <v>2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1.3888888888888888E-2</v>
      </c>
      <c r="D51" s="16">
        <f t="shared" si="4"/>
        <v>6.1538461538461542E-2</v>
      </c>
      <c r="E51" s="16">
        <f t="shared" si="4"/>
        <v>-0.42857142857142855</v>
      </c>
      <c r="F51" s="16">
        <f t="shared" si="4"/>
        <v>0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4"/>
  <sheetViews>
    <sheetView zoomScale="90" zoomScaleNormal="9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7" t="s">
        <v>119</v>
      </c>
      <c r="D13" s="38"/>
      <c r="E13" s="38"/>
      <c r="F13" s="38"/>
      <c r="G13" s="38"/>
      <c r="H13" s="38"/>
      <c r="I13" s="38" t="s">
        <v>120</v>
      </c>
      <c r="J13" s="38"/>
      <c r="K13" s="38"/>
      <c r="L13" s="38"/>
      <c r="M13" s="38"/>
      <c r="N13" s="38"/>
      <c r="O13" s="38" t="s">
        <v>122</v>
      </c>
      <c r="P13" s="38"/>
      <c r="Q13" s="38"/>
      <c r="R13" s="38"/>
      <c r="S13" s="38"/>
      <c r="T13" s="38"/>
    </row>
    <row r="14" spans="2:20" ht="44.25" customHeight="1" thickBot="1" x14ac:dyDescent="0.25">
      <c r="C14" s="39" t="s">
        <v>80</v>
      </c>
      <c r="D14" s="34" t="s">
        <v>76</v>
      </c>
      <c r="E14" s="36"/>
      <c r="F14" s="39" t="s">
        <v>77</v>
      </c>
      <c r="G14" s="39" t="s">
        <v>78</v>
      </c>
      <c r="H14" s="39" t="s">
        <v>79</v>
      </c>
      <c r="I14" s="32" t="s">
        <v>80</v>
      </c>
      <c r="J14" s="34" t="s">
        <v>76</v>
      </c>
      <c r="K14" s="36"/>
      <c r="L14" s="39" t="s">
        <v>77</v>
      </c>
      <c r="M14" s="39" t="s">
        <v>78</v>
      </c>
      <c r="N14" s="39" t="s">
        <v>79</v>
      </c>
      <c r="O14" s="32" t="s">
        <v>80</v>
      </c>
      <c r="P14" s="34" t="s">
        <v>76</v>
      </c>
      <c r="Q14" s="36"/>
      <c r="R14" s="39" t="s">
        <v>77</v>
      </c>
      <c r="S14" s="39" t="s">
        <v>78</v>
      </c>
      <c r="T14" s="39" t="s">
        <v>79</v>
      </c>
    </row>
    <row r="15" spans="2:20" ht="44.25" customHeight="1" thickBot="1" x14ac:dyDescent="0.25">
      <c r="C15" s="40"/>
      <c r="D15" s="11" t="s">
        <v>81</v>
      </c>
      <c r="E15" s="11" t="s">
        <v>82</v>
      </c>
      <c r="F15" s="40"/>
      <c r="G15" s="40"/>
      <c r="H15" s="40"/>
      <c r="I15" s="58"/>
      <c r="J15" s="11" t="s">
        <v>81</v>
      </c>
      <c r="K15" s="11" t="s">
        <v>82</v>
      </c>
      <c r="L15" s="40"/>
      <c r="M15" s="40"/>
      <c r="N15" s="40"/>
      <c r="O15" s="58"/>
      <c r="P15" s="11" t="s">
        <v>81</v>
      </c>
      <c r="Q15" s="11" t="s">
        <v>82</v>
      </c>
      <c r="R15" s="40"/>
      <c r="S15" s="40"/>
      <c r="T15" s="40"/>
    </row>
    <row r="16" spans="2:20" ht="20.100000000000001" customHeight="1" thickBot="1" x14ac:dyDescent="0.25">
      <c r="B16" s="5" t="s">
        <v>2</v>
      </c>
      <c r="C16" s="12">
        <v>612</v>
      </c>
      <c r="D16" s="12">
        <v>189</v>
      </c>
      <c r="E16" s="12">
        <v>88</v>
      </c>
      <c r="F16" s="12">
        <v>335</v>
      </c>
      <c r="G16" s="12">
        <v>606</v>
      </c>
      <c r="H16" s="12">
        <v>6</v>
      </c>
      <c r="I16" s="12">
        <v>564</v>
      </c>
      <c r="J16" s="12">
        <v>239</v>
      </c>
      <c r="K16" s="12">
        <v>121</v>
      </c>
      <c r="L16" s="12">
        <v>204</v>
      </c>
      <c r="M16" s="12">
        <v>563</v>
      </c>
      <c r="N16" s="12">
        <v>1</v>
      </c>
      <c r="O16" s="15">
        <f t="shared" ref="O16:T31" si="0">IF(C16=0,"-",(I16-C16)/C16)</f>
        <v>-7.8431372549019607E-2</v>
      </c>
      <c r="P16" s="15">
        <f t="shared" si="0"/>
        <v>0.26455026455026454</v>
      </c>
      <c r="Q16" s="15">
        <f t="shared" si="0"/>
        <v>0.375</v>
      </c>
      <c r="R16" s="15">
        <f t="shared" si="0"/>
        <v>-0.39104477611940297</v>
      </c>
      <c r="S16" s="15">
        <f t="shared" si="0"/>
        <v>-7.0957095709570955E-2</v>
      </c>
      <c r="T16" s="15">
        <f t="shared" si="0"/>
        <v>-0.83333333333333337</v>
      </c>
    </row>
    <row r="17" spans="2:20" ht="20.100000000000001" customHeight="1" thickBot="1" x14ac:dyDescent="0.25">
      <c r="B17" s="6" t="s">
        <v>3</v>
      </c>
      <c r="C17" s="12">
        <v>201</v>
      </c>
      <c r="D17" s="12">
        <v>42</v>
      </c>
      <c r="E17" s="12">
        <v>37</v>
      </c>
      <c r="F17" s="12">
        <v>122</v>
      </c>
      <c r="G17" s="12">
        <v>186</v>
      </c>
      <c r="H17" s="12">
        <v>15</v>
      </c>
      <c r="I17" s="12">
        <v>215</v>
      </c>
      <c r="J17" s="12">
        <v>39</v>
      </c>
      <c r="K17" s="12">
        <v>18</v>
      </c>
      <c r="L17" s="12">
        <v>158</v>
      </c>
      <c r="M17" s="12">
        <v>215</v>
      </c>
      <c r="N17" s="12">
        <v>0</v>
      </c>
      <c r="O17" s="15">
        <f t="shared" si="0"/>
        <v>6.965174129353234E-2</v>
      </c>
      <c r="P17" s="15">
        <f t="shared" si="0"/>
        <v>-7.1428571428571425E-2</v>
      </c>
      <c r="Q17" s="15">
        <f t="shared" si="0"/>
        <v>-0.51351351351351349</v>
      </c>
      <c r="R17" s="15">
        <f t="shared" si="0"/>
        <v>0.29508196721311475</v>
      </c>
      <c r="S17" s="15">
        <f t="shared" si="0"/>
        <v>0.15591397849462366</v>
      </c>
      <c r="T17" s="15">
        <f t="shared" si="0"/>
        <v>-1</v>
      </c>
    </row>
    <row r="18" spans="2:20" ht="20.100000000000001" customHeight="1" thickBot="1" x14ac:dyDescent="0.25">
      <c r="B18" s="6" t="s">
        <v>4</v>
      </c>
      <c r="C18" s="12">
        <v>70</v>
      </c>
      <c r="D18" s="12">
        <v>26</v>
      </c>
      <c r="E18" s="12">
        <v>7</v>
      </c>
      <c r="F18" s="12">
        <v>37</v>
      </c>
      <c r="G18" s="12">
        <v>70</v>
      </c>
      <c r="H18" s="12">
        <v>0</v>
      </c>
      <c r="I18" s="12">
        <v>88</v>
      </c>
      <c r="J18" s="12">
        <v>48</v>
      </c>
      <c r="K18" s="12">
        <v>13</v>
      </c>
      <c r="L18" s="12">
        <v>27</v>
      </c>
      <c r="M18" s="12">
        <v>86</v>
      </c>
      <c r="N18" s="12">
        <v>2</v>
      </c>
      <c r="O18" s="15">
        <f t="shared" si="0"/>
        <v>0.25714285714285712</v>
      </c>
      <c r="P18" s="15">
        <f t="shared" si="0"/>
        <v>0.84615384615384615</v>
      </c>
      <c r="Q18" s="15">
        <f t="shared" si="0"/>
        <v>0.8571428571428571</v>
      </c>
      <c r="R18" s="15">
        <f t="shared" si="0"/>
        <v>-0.27027027027027029</v>
      </c>
      <c r="S18" s="15">
        <f t="shared" si="0"/>
        <v>0.22857142857142856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444</v>
      </c>
      <c r="D19" s="12">
        <v>131</v>
      </c>
      <c r="E19" s="12">
        <v>46</v>
      </c>
      <c r="F19" s="12">
        <v>267</v>
      </c>
      <c r="G19" s="12">
        <v>444</v>
      </c>
      <c r="H19" s="12">
        <v>0</v>
      </c>
      <c r="I19" s="12">
        <v>361</v>
      </c>
      <c r="J19" s="12">
        <v>99</v>
      </c>
      <c r="K19" s="12">
        <v>58</v>
      </c>
      <c r="L19" s="12">
        <v>204</v>
      </c>
      <c r="M19" s="12">
        <v>361</v>
      </c>
      <c r="N19" s="12">
        <v>0</v>
      </c>
      <c r="O19" s="15">
        <f t="shared" si="0"/>
        <v>-0.18693693693693694</v>
      </c>
      <c r="P19" s="15">
        <f t="shared" si="0"/>
        <v>-0.24427480916030533</v>
      </c>
      <c r="Q19" s="15">
        <f t="shared" si="0"/>
        <v>0.2608695652173913</v>
      </c>
      <c r="R19" s="15">
        <f t="shared" si="0"/>
        <v>-0.23595505617977527</v>
      </c>
      <c r="S19" s="15">
        <f t="shared" si="0"/>
        <v>-0.18693693693693694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165</v>
      </c>
      <c r="D20" s="12">
        <v>73</v>
      </c>
      <c r="E20" s="12">
        <v>23</v>
      </c>
      <c r="F20" s="12">
        <v>69</v>
      </c>
      <c r="G20" s="12">
        <v>165</v>
      </c>
      <c r="H20" s="12">
        <v>0</v>
      </c>
      <c r="I20" s="12">
        <v>192</v>
      </c>
      <c r="J20" s="12">
        <v>69</v>
      </c>
      <c r="K20" s="12">
        <v>42</v>
      </c>
      <c r="L20" s="12">
        <v>81</v>
      </c>
      <c r="M20" s="12">
        <v>191</v>
      </c>
      <c r="N20" s="12">
        <v>1</v>
      </c>
      <c r="O20" s="15">
        <f t="shared" si="0"/>
        <v>0.16363636363636364</v>
      </c>
      <c r="P20" s="15">
        <f t="shared" si="0"/>
        <v>-5.4794520547945202E-2</v>
      </c>
      <c r="Q20" s="15">
        <f t="shared" si="0"/>
        <v>0.82608695652173914</v>
      </c>
      <c r="R20" s="15">
        <f t="shared" si="0"/>
        <v>0.17391304347826086</v>
      </c>
      <c r="S20" s="15">
        <f t="shared" si="0"/>
        <v>0.15757575757575756</v>
      </c>
      <c r="T20" s="15" t="str">
        <f t="shared" si="0"/>
        <v>-</v>
      </c>
    </row>
    <row r="21" spans="2:20" ht="20.100000000000001" customHeight="1" thickBot="1" x14ac:dyDescent="0.25">
      <c r="B21" s="6" t="s">
        <v>7</v>
      </c>
      <c r="C21" s="12">
        <v>36</v>
      </c>
      <c r="D21" s="12">
        <v>14</v>
      </c>
      <c r="E21" s="12">
        <v>7</v>
      </c>
      <c r="F21" s="12">
        <v>15</v>
      </c>
      <c r="G21" s="12">
        <v>36</v>
      </c>
      <c r="H21" s="12">
        <v>0</v>
      </c>
      <c r="I21" s="12">
        <v>41</v>
      </c>
      <c r="J21" s="12">
        <v>28</v>
      </c>
      <c r="K21" s="12">
        <v>5</v>
      </c>
      <c r="L21" s="12">
        <v>8</v>
      </c>
      <c r="M21" s="12">
        <v>41</v>
      </c>
      <c r="N21" s="12">
        <v>0</v>
      </c>
      <c r="O21" s="15">
        <f t="shared" si="0"/>
        <v>0.1388888888888889</v>
      </c>
      <c r="P21" s="15">
        <f t="shared" si="0"/>
        <v>1</v>
      </c>
      <c r="Q21" s="15">
        <f t="shared" si="0"/>
        <v>-0.2857142857142857</v>
      </c>
      <c r="R21" s="15">
        <f t="shared" si="0"/>
        <v>-0.46666666666666667</v>
      </c>
      <c r="S21" s="15">
        <f t="shared" si="0"/>
        <v>0.1388888888888889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146</v>
      </c>
      <c r="D22" s="12">
        <v>50</v>
      </c>
      <c r="E22" s="12">
        <v>23</v>
      </c>
      <c r="F22" s="12">
        <v>73</v>
      </c>
      <c r="G22" s="12">
        <v>147</v>
      </c>
      <c r="H22" s="12">
        <v>0</v>
      </c>
      <c r="I22" s="12">
        <v>121</v>
      </c>
      <c r="J22" s="12">
        <v>50</v>
      </c>
      <c r="K22" s="12">
        <v>20</v>
      </c>
      <c r="L22" s="12">
        <v>51</v>
      </c>
      <c r="M22" s="12">
        <v>120</v>
      </c>
      <c r="N22" s="12">
        <v>2</v>
      </c>
      <c r="O22" s="15">
        <f t="shared" si="0"/>
        <v>-0.17123287671232876</v>
      </c>
      <c r="P22" s="15">
        <f t="shared" si="0"/>
        <v>0</v>
      </c>
      <c r="Q22" s="15">
        <f t="shared" si="0"/>
        <v>-0.13043478260869565</v>
      </c>
      <c r="R22" s="15">
        <f t="shared" si="0"/>
        <v>-0.30136986301369861</v>
      </c>
      <c r="S22" s="15">
        <f t="shared" si="0"/>
        <v>-0.18367346938775511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104</v>
      </c>
      <c r="D23" s="12">
        <v>80</v>
      </c>
      <c r="E23" s="12">
        <v>2</v>
      </c>
      <c r="F23" s="12">
        <v>22</v>
      </c>
      <c r="G23" s="12">
        <v>104</v>
      </c>
      <c r="H23" s="12">
        <v>0</v>
      </c>
      <c r="I23" s="12">
        <v>74</v>
      </c>
      <c r="J23" s="12">
        <v>53</v>
      </c>
      <c r="K23" s="12">
        <v>12</v>
      </c>
      <c r="L23" s="12">
        <v>9</v>
      </c>
      <c r="M23" s="12">
        <v>74</v>
      </c>
      <c r="N23" s="12">
        <v>0</v>
      </c>
      <c r="O23" s="15">
        <f t="shared" si="0"/>
        <v>-0.28846153846153844</v>
      </c>
      <c r="P23" s="15">
        <f t="shared" si="0"/>
        <v>-0.33750000000000002</v>
      </c>
      <c r="Q23" s="15">
        <f t="shared" si="0"/>
        <v>5</v>
      </c>
      <c r="R23" s="15">
        <f t="shared" si="0"/>
        <v>-0.59090909090909094</v>
      </c>
      <c r="S23" s="15">
        <f t="shared" si="0"/>
        <v>-0.28846153846153844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336</v>
      </c>
      <c r="D24" s="12">
        <v>225</v>
      </c>
      <c r="E24" s="12">
        <v>11</v>
      </c>
      <c r="F24" s="12">
        <v>100</v>
      </c>
      <c r="G24" s="12">
        <v>336</v>
      </c>
      <c r="H24" s="12">
        <v>0</v>
      </c>
      <c r="I24" s="12">
        <v>306</v>
      </c>
      <c r="J24" s="12">
        <v>197</v>
      </c>
      <c r="K24" s="12">
        <v>8</v>
      </c>
      <c r="L24" s="12">
        <v>101</v>
      </c>
      <c r="M24" s="12">
        <v>306</v>
      </c>
      <c r="N24" s="12">
        <v>0</v>
      </c>
      <c r="O24" s="15">
        <f t="shared" si="0"/>
        <v>-8.9285714285714288E-2</v>
      </c>
      <c r="P24" s="15">
        <f t="shared" si="0"/>
        <v>-0.12444444444444444</v>
      </c>
      <c r="Q24" s="15">
        <f t="shared" si="0"/>
        <v>-0.27272727272727271</v>
      </c>
      <c r="R24" s="15">
        <f t="shared" si="0"/>
        <v>0.01</v>
      </c>
      <c r="S24" s="15">
        <f t="shared" si="0"/>
        <v>-8.9285714285714288E-2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356</v>
      </c>
      <c r="D25" s="12">
        <v>128</v>
      </c>
      <c r="E25" s="12">
        <v>95</v>
      </c>
      <c r="F25" s="12">
        <v>133</v>
      </c>
      <c r="G25" s="12">
        <v>354</v>
      </c>
      <c r="H25" s="12">
        <v>2</v>
      </c>
      <c r="I25" s="12">
        <v>362</v>
      </c>
      <c r="J25" s="12">
        <v>183</v>
      </c>
      <c r="K25" s="12">
        <v>60</v>
      </c>
      <c r="L25" s="12">
        <v>119</v>
      </c>
      <c r="M25" s="12">
        <v>361</v>
      </c>
      <c r="N25" s="12">
        <v>1</v>
      </c>
      <c r="O25" s="15">
        <f t="shared" si="0"/>
        <v>1.6853932584269662E-2</v>
      </c>
      <c r="P25" s="15">
        <f t="shared" si="0"/>
        <v>0.4296875</v>
      </c>
      <c r="Q25" s="15">
        <f t="shared" si="0"/>
        <v>-0.36842105263157893</v>
      </c>
      <c r="R25" s="15">
        <f t="shared" si="0"/>
        <v>-0.10526315789473684</v>
      </c>
      <c r="S25" s="15">
        <f t="shared" si="0"/>
        <v>1.977401129943503E-2</v>
      </c>
      <c r="T25" s="15">
        <f t="shared" si="0"/>
        <v>-0.5</v>
      </c>
    </row>
    <row r="26" spans="2:20" ht="20.100000000000001" customHeight="1" thickBot="1" x14ac:dyDescent="0.25">
      <c r="B26" s="6" t="s">
        <v>12</v>
      </c>
      <c r="C26" s="12">
        <v>37</v>
      </c>
      <c r="D26" s="12">
        <v>22</v>
      </c>
      <c r="E26" s="12">
        <v>8</v>
      </c>
      <c r="F26" s="12">
        <v>7</v>
      </c>
      <c r="G26" s="12">
        <v>37</v>
      </c>
      <c r="H26" s="12">
        <v>0</v>
      </c>
      <c r="I26" s="12">
        <v>73</v>
      </c>
      <c r="J26" s="12">
        <v>37</v>
      </c>
      <c r="K26" s="12">
        <v>15</v>
      </c>
      <c r="L26" s="12">
        <v>21</v>
      </c>
      <c r="M26" s="12">
        <v>71</v>
      </c>
      <c r="N26" s="12">
        <v>2</v>
      </c>
      <c r="O26" s="15">
        <f t="shared" si="0"/>
        <v>0.97297297297297303</v>
      </c>
      <c r="P26" s="15">
        <f t="shared" si="0"/>
        <v>0.68181818181818177</v>
      </c>
      <c r="Q26" s="15">
        <f t="shared" si="0"/>
        <v>0.875</v>
      </c>
      <c r="R26" s="15">
        <f t="shared" si="0"/>
        <v>2</v>
      </c>
      <c r="S26" s="15">
        <f t="shared" si="0"/>
        <v>0.91891891891891897</v>
      </c>
      <c r="T26" s="15" t="str">
        <f t="shared" si="0"/>
        <v>-</v>
      </c>
    </row>
    <row r="27" spans="2:20" ht="20.100000000000001" customHeight="1" thickBot="1" x14ac:dyDescent="0.25">
      <c r="B27" s="6" t="s">
        <v>13</v>
      </c>
      <c r="C27" s="12">
        <v>201</v>
      </c>
      <c r="D27" s="12">
        <v>68</v>
      </c>
      <c r="E27" s="12">
        <v>26</v>
      </c>
      <c r="F27" s="12">
        <v>107</v>
      </c>
      <c r="G27" s="12">
        <v>200</v>
      </c>
      <c r="H27" s="12">
        <v>1</v>
      </c>
      <c r="I27" s="12">
        <v>198</v>
      </c>
      <c r="J27" s="12">
        <v>95</v>
      </c>
      <c r="K27" s="12">
        <v>41</v>
      </c>
      <c r="L27" s="12">
        <v>62</v>
      </c>
      <c r="M27" s="12">
        <v>198</v>
      </c>
      <c r="N27" s="12">
        <v>0</v>
      </c>
      <c r="O27" s="15">
        <f t="shared" si="0"/>
        <v>-1.4925373134328358E-2</v>
      </c>
      <c r="P27" s="15">
        <f t="shared" si="0"/>
        <v>0.39705882352941174</v>
      </c>
      <c r="Q27" s="15">
        <f t="shared" si="0"/>
        <v>0.57692307692307687</v>
      </c>
      <c r="R27" s="15">
        <f t="shared" si="0"/>
        <v>-0.42056074766355139</v>
      </c>
      <c r="S27" s="15">
        <f t="shared" si="0"/>
        <v>-0.01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322</v>
      </c>
      <c r="D28" s="12">
        <v>157</v>
      </c>
      <c r="E28" s="12">
        <v>52</v>
      </c>
      <c r="F28" s="12">
        <v>113</v>
      </c>
      <c r="G28" s="12">
        <v>322</v>
      </c>
      <c r="H28" s="12">
        <v>0</v>
      </c>
      <c r="I28" s="12">
        <v>252</v>
      </c>
      <c r="J28" s="12">
        <v>121</v>
      </c>
      <c r="K28" s="12">
        <v>32</v>
      </c>
      <c r="L28" s="12">
        <v>99</v>
      </c>
      <c r="M28" s="12">
        <v>252</v>
      </c>
      <c r="N28" s="12">
        <v>0</v>
      </c>
      <c r="O28" s="15">
        <f t="shared" si="0"/>
        <v>-0.21739130434782608</v>
      </c>
      <c r="P28" s="15">
        <f t="shared" si="0"/>
        <v>-0.22929936305732485</v>
      </c>
      <c r="Q28" s="15">
        <f t="shared" si="0"/>
        <v>-0.38461538461538464</v>
      </c>
      <c r="R28" s="15">
        <f t="shared" si="0"/>
        <v>-0.12389380530973451</v>
      </c>
      <c r="S28" s="15">
        <f t="shared" si="0"/>
        <v>-0.21739130434782608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124</v>
      </c>
      <c r="D29" s="12">
        <v>56</v>
      </c>
      <c r="E29" s="12">
        <v>16</v>
      </c>
      <c r="F29" s="12">
        <v>52</v>
      </c>
      <c r="G29" s="12">
        <v>124</v>
      </c>
      <c r="H29" s="12">
        <v>0</v>
      </c>
      <c r="I29" s="12">
        <v>131</v>
      </c>
      <c r="J29" s="12">
        <v>85</v>
      </c>
      <c r="K29" s="12">
        <v>6</v>
      </c>
      <c r="L29" s="12">
        <v>40</v>
      </c>
      <c r="M29" s="12">
        <v>130</v>
      </c>
      <c r="N29" s="12">
        <v>1</v>
      </c>
      <c r="O29" s="15">
        <f t="shared" si="0"/>
        <v>5.6451612903225805E-2</v>
      </c>
      <c r="P29" s="15">
        <f t="shared" si="0"/>
        <v>0.5178571428571429</v>
      </c>
      <c r="Q29" s="15">
        <f t="shared" si="0"/>
        <v>-0.625</v>
      </c>
      <c r="R29" s="15">
        <f t="shared" si="0"/>
        <v>-0.23076923076923078</v>
      </c>
      <c r="S29" s="15">
        <f t="shared" si="0"/>
        <v>4.8387096774193547E-2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82</v>
      </c>
      <c r="D30" s="12">
        <v>29</v>
      </c>
      <c r="E30" s="12">
        <v>1</v>
      </c>
      <c r="F30" s="12">
        <v>52</v>
      </c>
      <c r="G30" s="12">
        <v>81</v>
      </c>
      <c r="H30" s="12">
        <v>1</v>
      </c>
      <c r="I30" s="12">
        <v>70</v>
      </c>
      <c r="J30" s="12">
        <v>34</v>
      </c>
      <c r="K30" s="12">
        <v>18</v>
      </c>
      <c r="L30" s="12">
        <v>18</v>
      </c>
      <c r="M30" s="12">
        <v>70</v>
      </c>
      <c r="N30" s="12">
        <v>0</v>
      </c>
      <c r="O30" s="15">
        <f t="shared" si="0"/>
        <v>-0.14634146341463414</v>
      </c>
      <c r="P30" s="15">
        <f t="shared" si="0"/>
        <v>0.17241379310344829</v>
      </c>
      <c r="Q30" s="15">
        <f t="shared" si="0"/>
        <v>17</v>
      </c>
      <c r="R30" s="15">
        <f t="shared" si="0"/>
        <v>-0.65384615384615385</v>
      </c>
      <c r="S30" s="15">
        <f t="shared" si="0"/>
        <v>-0.13580246913580246</v>
      </c>
      <c r="T30" s="15">
        <f t="shared" si="0"/>
        <v>-1</v>
      </c>
    </row>
    <row r="31" spans="2:20" ht="20.100000000000001" customHeight="1" thickBot="1" x14ac:dyDescent="0.25">
      <c r="B31" s="7" t="s">
        <v>17</v>
      </c>
      <c r="C31" s="12">
        <v>229</v>
      </c>
      <c r="D31" s="12">
        <v>92</v>
      </c>
      <c r="E31" s="12">
        <v>6</v>
      </c>
      <c r="F31" s="12">
        <v>131</v>
      </c>
      <c r="G31" s="12">
        <v>228</v>
      </c>
      <c r="H31" s="12">
        <v>1</v>
      </c>
      <c r="I31" s="12">
        <v>230</v>
      </c>
      <c r="J31" s="12">
        <v>101</v>
      </c>
      <c r="K31" s="12">
        <v>13</v>
      </c>
      <c r="L31" s="12">
        <v>116</v>
      </c>
      <c r="M31" s="12">
        <v>223</v>
      </c>
      <c r="N31" s="12">
        <v>7</v>
      </c>
      <c r="O31" s="15">
        <f t="shared" si="0"/>
        <v>4.3668122270742356E-3</v>
      </c>
      <c r="P31" s="15">
        <f t="shared" si="0"/>
        <v>9.7826086956521743E-2</v>
      </c>
      <c r="Q31" s="15">
        <f t="shared" si="0"/>
        <v>1.1666666666666667</v>
      </c>
      <c r="R31" s="15">
        <f t="shared" si="0"/>
        <v>-0.11450381679389313</v>
      </c>
      <c r="S31" s="15">
        <f t="shared" si="0"/>
        <v>-2.1929824561403508E-2</v>
      </c>
      <c r="T31" s="15">
        <f t="shared" si="0"/>
        <v>6</v>
      </c>
    </row>
    <row r="32" spans="2:20" ht="20.100000000000001" customHeight="1" thickBot="1" x14ac:dyDescent="0.25">
      <c r="B32" s="8" t="s">
        <v>18</v>
      </c>
      <c r="C32" s="12">
        <v>29</v>
      </c>
      <c r="D32" s="12">
        <v>10</v>
      </c>
      <c r="E32" s="12">
        <v>6</v>
      </c>
      <c r="F32" s="12">
        <v>13</v>
      </c>
      <c r="G32" s="12">
        <v>28</v>
      </c>
      <c r="H32" s="12">
        <v>1</v>
      </c>
      <c r="I32" s="12">
        <v>29</v>
      </c>
      <c r="J32" s="12">
        <v>12</v>
      </c>
      <c r="K32" s="12">
        <v>2</v>
      </c>
      <c r="L32" s="12">
        <v>15</v>
      </c>
      <c r="M32" s="12">
        <v>29</v>
      </c>
      <c r="N32" s="12">
        <v>0</v>
      </c>
      <c r="O32" s="15">
        <f t="shared" ref="O32:T33" si="1">IF(C32=0,"-",(I32-C32)/C32)</f>
        <v>0</v>
      </c>
      <c r="P32" s="15">
        <f t="shared" si="1"/>
        <v>0.2</v>
      </c>
      <c r="Q32" s="15">
        <f t="shared" si="1"/>
        <v>-0.66666666666666663</v>
      </c>
      <c r="R32" s="15">
        <f t="shared" si="1"/>
        <v>0.15384615384615385</v>
      </c>
      <c r="S32" s="15">
        <f t="shared" si="1"/>
        <v>3.5714285714285712E-2</v>
      </c>
      <c r="T32" s="15">
        <f t="shared" si="1"/>
        <v>-1</v>
      </c>
    </row>
    <row r="33" spans="2:20" ht="20.100000000000001" customHeight="1" thickBot="1" x14ac:dyDescent="0.25">
      <c r="B33" s="9" t="s">
        <v>19</v>
      </c>
      <c r="C33" s="13">
        <f>SUM(C16:C32)</f>
        <v>3494</v>
      </c>
      <c r="D33" s="13">
        <f t="shared" ref="D33:N33" si="2">SUM(D16:D32)</f>
        <v>1392</v>
      </c>
      <c r="E33" s="13">
        <f t="shared" si="2"/>
        <v>454</v>
      </c>
      <c r="F33" s="13">
        <f t="shared" si="2"/>
        <v>1648</v>
      </c>
      <c r="G33" s="13">
        <f t="shared" si="2"/>
        <v>3468</v>
      </c>
      <c r="H33" s="13">
        <f t="shared" si="2"/>
        <v>27</v>
      </c>
      <c r="I33" s="13">
        <f t="shared" si="2"/>
        <v>3307</v>
      </c>
      <c r="J33" s="13">
        <f t="shared" si="2"/>
        <v>1490</v>
      </c>
      <c r="K33" s="13">
        <f t="shared" si="2"/>
        <v>484</v>
      </c>
      <c r="L33" s="13">
        <f t="shared" si="2"/>
        <v>1333</v>
      </c>
      <c r="M33" s="13">
        <f t="shared" si="2"/>
        <v>3291</v>
      </c>
      <c r="N33" s="13">
        <f t="shared" si="2"/>
        <v>17</v>
      </c>
      <c r="O33" s="16">
        <f t="shared" si="1"/>
        <v>-5.3520320549513452E-2</v>
      </c>
      <c r="P33" s="16">
        <f t="shared" si="1"/>
        <v>7.040229885057471E-2</v>
      </c>
      <c r="Q33" s="16">
        <f t="shared" si="1"/>
        <v>6.6079295154185022E-2</v>
      </c>
      <c r="R33" s="16">
        <f t="shared" si="1"/>
        <v>-0.19114077669902912</v>
      </c>
      <c r="S33" s="16">
        <f t="shared" si="1"/>
        <v>-5.1038062283737022E-2</v>
      </c>
      <c r="T33" s="16">
        <f t="shared" si="1"/>
        <v>-0.37037037037037035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4"/>
  <sheetViews>
    <sheetView workbookViewId="0">
      <selection activeCell="F14" sqref="F14:H14"/>
    </sheetView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7" t="s">
        <v>119</v>
      </c>
      <c r="D14" s="38"/>
      <c r="E14" s="38"/>
      <c r="F14" s="37" t="s">
        <v>120</v>
      </c>
      <c r="G14" s="38"/>
      <c r="H14" s="38"/>
      <c r="I14" s="37" t="s">
        <v>122</v>
      </c>
      <c r="J14" s="38"/>
      <c r="K14" s="38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189</v>
      </c>
      <c r="D16" s="12">
        <v>160</v>
      </c>
      <c r="E16" s="12">
        <v>29</v>
      </c>
      <c r="F16" s="12">
        <v>239</v>
      </c>
      <c r="G16" s="12">
        <v>198</v>
      </c>
      <c r="H16" s="12">
        <v>41</v>
      </c>
      <c r="I16" s="15">
        <f>IF(C16=0,"-",(F16-C16)/C16)</f>
        <v>0.26455026455026454</v>
      </c>
      <c r="J16" s="15">
        <f>IF(D16=0,"-",(G16-D16)/D16)</f>
        <v>0.23749999999999999</v>
      </c>
      <c r="K16" s="15">
        <f>IF(E16=0,"-",(H16-E16)/E16)</f>
        <v>0.41379310344827586</v>
      </c>
    </row>
    <row r="17" spans="2:11" ht="20.100000000000001" customHeight="1" thickBot="1" x14ac:dyDescent="0.25">
      <c r="B17" s="6" t="s">
        <v>3</v>
      </c>
      <c r="C17" s="12">
        <v>42</v>
      </c>
      <c r="D17" s="12">
        <v>24</v>
      </c>
      <c r="E17" s="12">
        <v>18</v>
      </c>
      <c r="F17" s="12">
        <v>39</v>
      </c>
      <c r="G17" s="12">
        <v>33</v>
      </c>
      <c r="H17" s="12">
        <v>6</v>
      </c>
      <c r="I17" s="15">
        <f t="shared" ref="I17:K33" si="0">IF(C17=0,"-",(F17-C17)/C17)</f>
        <v>-7.1428571428571425E-2</v>
      </c>
      <c r="J17" s="15">
        <f t="shared" si="0"/>
        <v>0.375</v>
      </c>
      <c r="K17" s="15">
        <f t="shared" si="0"/>
        <v>-0.66666666666666663</v>
      </c>
    </row>
    <row r="18" spans="2:11" ht="20.100000000000001" customHeight="1" thickBot="1" x14ac:dyDescent="0.25">
      <c r="B18" s="6" t="s">
        <v>4</v>
      </c>
      <c r="C18" s="12">
        <v>26</v>
      </c>
      <c r="D18" s="12">
        <v>22</v>
      </c>
      <c r="E18" s="12">
        <v>4</v>
      </c>
      <c r="F18" s="12">
        <v>48</v>
      </c>
      <c r="G18" s="12">
        <v>39</v>
      </c>
      <c r="H18" s="12">
        <v>9</v>
      </c>
      <c r="I18" s="15">
        <f t="shared" si="0"/>
        <v>0.84615384615384615</v>
      </c>
      <c r="J18" s="15">
        <f t="shared" si="0"/>
        <v>0.77272727272727271</v>
      </c>
      <c r="K18" s="15">
        <f t="shared" si="0"/>
        <v>1.25</v>
      </c>
    </row>
    <row r="19" spans="2:11" ht="20.100000000000001" customHeight="1" thickBot="1" x14ac:dyDescent="0.25">
      <c r="B19" s="6" t="s">
        <v>5</v>
      </c>
      <c r="C19" s="12">
        <v>131</v>
      </c>
      <c r="D19" s="12">
        <v>108</v>
      </c>
      <c r="E19" s="12">
        <v>23</v>
      </c>
      <c r="F19" s="12">
        <v>99</v>
      </c>
      <c r="G19" s="12">
        <v>89</v>
      </c>
      <c r="H19" s="12">
        <v>10</v>
      </c>
      <c r="I19" s="15">
        <f t="shared" si="0"/>
        <v>-0.24427480916030533</v>
      </c>
      <c r="J19" s="15">
        <f t="shared" si="0"/>
        <v>-0.17592592592592593</v>
      </c>
      <c r="K19" s="15">
        <f t="shared" si="0"/>
        <v>-0.56521739130434778</v>
      </c>
    </row>
    <row r="20" spans="2:11" ht="20.100000000000001" customHeight="1" thickBot="1" x14ac:dyDescent="0.25">
      <c r="B20" s="6" t="s">
        <v>6</v>
      </c>
      <c r="C20" s="12">
        <v>73</v>
      </c>
      <c r="D20" s="12">
        <v>63</v>
      </c>
      <c r="E20" s="12">
        <v>10</v>
      </c>
      <c r="F20" s="12">
        <v>69</v>
      </c>
      <c r="G20" s="12">
        <v>50</v>
      </c>
      <c r="H20" s="12">
        <v>19</v>
      </c>
      <c r="I20" s="15">
        <f t="shared" si="0"/>
        <v>-5.4794520547945202E-2</v>
      </c>
      <c r="J20" s="15">
        <f t="shared" si="0"/>
        <v>-0.20634920634920634</v>
      </c>
      <c r="K20" s="15">
        <f t="shared" si="0"/>
        <v>0.9</v>
      </c>
    </row>
    <row r="21" spans="2:11" ht="20.100000000000001" customHeight="1" thickBot="1" x14ac:dyDescent="0.25">
      <c r="B21" s="6" t="s">
        <v>7</v>
      </c>
      <c r="C21" s="12">
        <v>14</v>
      </c>
      <c r="D21" s="12">
        <v>9</v>
      </c>
      <c r="E21" s="12">
        <v>5</v>
      </c>
      <c r="F21" s="12">
        <v>28</v>
      </c>
      <c r="G21" s="12">
        <v>15</v>
      </c>
      <c r="H21" s="12">
        <v>13</v>
      </c>
      <c r="I21" s="15">
        <f t="shared" si="0"/>
        <v>1</v>
      </c>
      <c r="J21" s="15">
        <f t="shared" si="0"/>
        <v>0.66666666666666663</v>
      </c>
      <c r="K21" s="15">
        <f t="shared" si="0"/>
        <v>1.6</v>
      </c>
    </row>
    <row r="22" spans="2:11" ht="20.100000000000001" customHeight="1" thickBot="1" x14ac:dyDescent="0.25">
      <c r="B22" s="6" t="s">
        <v>8</v>
      </c>
      <c r="C22" s="12">
        <v>50</v>
      </c>
      <c r="D22" s="12">
        <v>43</v>
      </c>
      <c r="E22" s="12">
        <v>7</v>
      </c>
      <c r="F22" s="12">
        <v>50</v>
      </c>
      <c r="G22" s="12">
        <v>42</v>
      </c>
      <c r="H22" s="12">
        <v>8</v>
      </c>
      <c r="I22" s="15">
        <f t="shared" si="0"/>
        <v>0</v>
      </c>
      <c r="J22" s="15">
        <f t="shared" si="0"/>
        <v>-2.3255813953488372E-2</v>
      </c>
      <c r="K22" s="15">
        <f t="shared" si="0"/>
        <v>0.14285714285714285</v>
      </c>
    </row>
    <row r="23" spans="2:11" ht="20.100000000000001" customHeight="1" thickBot="1" x14ac:dyDescent="0.25">
      <c r="B23" s="6" t="s">
        <v>9</v>
      </c>
      <c r="C23" s="12">
        <v>80</v>
      </c>
      <c r="D23" s="12">
        <v>67</v>
      </c>
      <c r="E23" s="12">
        <v>13</v>
      </c>
      <c r="F23" s="12">
        <v>53</v>
      </c>
      <c r="G23" s="12">
        <v>47</v>
      </c>
      <c r="H23" s="12">
        <v>6</v>
      </c>
      <c r="I23" s="15">
        <f t="shared" si="0"/>
        <v>-0.33750000000000002</v>
      </c>
      <c r="J23" s="15">
        <f t="shared" si="0"/>
        <v>-0.29850746268656714</v>
      </c>
      <c r="K23" s="15">
        <f t="shared" si="0"/>
        <v>-0.53846153846153844</v>
      </c>
    </row>
    <row r="24" spans="2:11" ht="20.100000000000001" customHeight="1" thickBot="1" x14ac:dyDescent="0.25">
      <c r="B24" s="6" t="s">
        <v>10</v>
      </c>
      <c r="C24" s="12">
        <v>225</v>
      </c>
      <c r="D24" s="12">
        <v>131</v>
      </c>
      <c r="E24" s="12">
        <v>94</v>
      </c>
      <c r="F24" s="12">
        <v>197</v>
      </c>
      <c r="G24" s="12">
        <v>117</v>
      </c>
      <c r="H24" s="12">
        <v>80</v>
      </c>
      <c r="I24" s="15">
        <f t="shared" si="0"/>
        <v>-0.12444444444444444</v>
      </c>
      <c r="J24" s="15">
        <f t="shared" si="0"/>
        <v>-0.10687022900763359</v>
      </c>
      <c r="K24" s="15">
        <f t="shared" si="0"/>
        <v>-0.14893617021276595</v>
      </c>
    </row>
    <row r="25" spans="2:11" ht="20.100000000000001" customHeight="1" thickBot="1" x14ac:dyDescent="0.25">
      <c r="B25" s="6" t="s">
        <v>11</v>
      </c>
      <c r="C25" s="12">
        <v>128</v>
      </c>
      <c r="D25" s="12">
        <v>113</v>
      </c>
      <c r="E25" s="12">
        <v>15</v>
      </c>
      <c r="F25" s="12">
        <v>183</v>
      </c>
      <c r="G25" s="12">
        <v>164</v>
      </c>
      <c r="H25" s="12">
        <v>19</v>
      </c>
      <c r="I25" s="15">
        <f t="shared" si="0"/>
        <v>0.4296875</v>
      </c>
      <c r="J25" s="15">
        <f t="shared" si="0"/>
        <v>0.45132743362831856</v>
      </c>
      <c r="K25" s="15">
        <f t="shared" si="0"/>
        <v>0.26666666666666666</v>
      </c>
    </row>
    <row r="26" spans="2:11" ht="20.100000000000001" customHeight="1" thickBot="1" x14ac:dyDescent="0.25">
      <c r="B26" s="6" t="s">
        <v>12</v>
      </c>
      <c r="C26" s="12">
        <v>22</v>
      </c>
      <c r="D26" s="12">
        <v>18</v>
      </c>
      <c r="E26" s="12">
        <v>4</v>
      </c>
      <c r="F26" s="12">
        <v>37</v>
      </c>
      <c r="G26" s="12">
        <v>35</v>
      </c>
      <c r="H26" s="12">
        <v>2</v>
      </c>
      <c r="I26" s="15">
        <f t="shared" si="0"/>
        <v>0.68181818181818177</v>
      </c>
      <c r="J26" s="15">
        <f t="shared" si="0"/>
        <v>0.94444444444444442</v>
      </c>
      <c r="K26" s="15">
        <f t="shared" si="0"/>
        <v>-0.5</v>
      </c>
    </row>
    <row r="27" spans="2:11" ht="20.100000000000001" customHeight="1" thickBot="1" x14ac:dyDescent="0.25">
      <c r="B27" s="6" t="s">
        <v>13</v>
      </c>
      <c r="C27" s="12">
        <v>68</v>
      </c>
      <c r="D27" s="12">
        <v>39</v>
      </c>
      <c r="E27" s="12">
        <v>29</v>
      </c>
      <c r="F27" s="12">
        <v>95</v>
      </c>
      <c r="G27" s="12">
        <v>62</v>
      </c>
      <c r="H27" s="12">
        <v>33</v>
      </c>
      <c r="I27" s="15">
        <f t="shared" si="0"/>
        <v>0.39705882352941174</v>
      </c>
      <c r="J27" s="15">
        <f t="shared" si="0"/>
        <v>0.58974358974358976</v>
      </c>
      <c r="K27" s="15">
        <f t="shared" si="0"/>
        <v>0.13793103448275862</v>
      </c>
    </row>
    <row r="28" spans="2:11" ht="20.100000000000001" customHeight="1" thickBot="1" x14ac:dyDescent="0.25">
      <c r="B28" s="6" t="s">
        <v>14</v>
      </c>
      <c r="C28" s="12">
        <v>157</v>
      </c>
      <c r="D28" s="12">
        <v>106</v>
      </c>
      <c r="E28" s="12">
        <v>51</v>
      </c>
      <c r="F28" s="12">
        <v>121</v>
      </c>
      <c r="G28" s="12">
        <v>74</v>
      </c>
      <c r="H28" s="12">
        <v>47</v>
      </c>
      <c r="I28" s="15">
        <f t="shared" si="0"/>
        <v>-0.22929936305732485</v>
      </c>
      <c r="J28" s="15">
        <f t="shared" si="0"/>
        <v>-0.30188679245283018</v>
      </c>
      <c r="K28" s="15">
        <f t="shared" si="0"/>
        <v>-7.8431372549019607E-2</v>
      </c>
    </row>
    <row r="29" spans="2:11" ht="20.100000000000001" customHeight="1" thickBot="1" x14ac:dyDescent="0.25">
      <c r="B29" s="6" t="s">
        <v>15</v>
      </c>
      <c r="C29" s="12">
        <v>56</v>
      </c>
      <c r="D29" s="12">
        <v>55</v>
      </c>
      <c r="E29" s="12">
        <v>1</v>
      </c>
      <c r="F29" s="12">
        <v>85</v>
      </c>
      <c r="G29" s="12">
        <v>84</v>
      </c>
      <c r="H29" s="12">
        <v>1</v>
      </c>
      <c r="I29" s="15">
        <f t="shared" si="0"/>
        <v>0.5178571428571429</v>
      </c>
      <c r="J29" s="15">
        <f t="shared" si="0"/>
        <v>0.52727272727272723</v>
      </c>
      <c r="K29" s="15">
        <f t="shared" si="0"/>
        <v>0</v>
      </c>
    </row>
    <row r="30" spans="2:11" ht="20.100000000000001" customHeight="1" thickBot="1" x14ac:dyDescent="0.25">
      <c r="B30" s="6" t="s">
        <v>16</v>
      </c>
      <c r="C30" s="12">
        <v>29</v>
      </c>
      <c r="D30" s="12">
        <v>22</v>
      </c>
      <c r="E30" s="12">
        <v>7</v>
      </c>
      <c r="F30" s="12">
        <v>34</v>
      </c>
      <c r="G30" s="12">
        <v>31</v>
      </c>
      <c r="H30" s="12">
        <v>3</v>
      </c>
      <c r="I30" s="15">
        <f t="shared" si="0"/>
        <v>0.17241379310344829</v>
      </c>
      <c r="J30" s="15">
        <f t="shared" si="0"/>
        <v>0.40909090909090912</v>
      </c>
      <c r="K30" s="15">
        <f t="shared" si="0"/>
        <v>-0.5714285714285714</v>
      </c>
    </row>
    <row r="31" spans="2:11" ht="20.100000000000001" customHeight="1" thickBot="1" x14ac:dyDescent="0.25">
      <c r="B31" s="7" t="s">
        <v>17</v>
      </c>
      <c r="C31" s="12">
        <v>92</v>
      </c>
      <c r="D31" s="12">
        <v>58</v>
      </c>
      <c r="E31" s="12">
        <v>34</v>
      </c>
      <c r="F31" s="12">
        <v>101</v>
      </c>
      <c r="G31" s="12">
        <v>62</v>
      </c>
      <c r="H31" s="12">
        <v>39</v>
      </c>
      <c r="I31" s="15">
        <f t="shared" si="0"/>
        <v>9.7826086956521743E-2</v>
      </c>
      <c r="J31" s="15">
        <f t="shared" si="0"/>
        <v>6.8965517241379309E-2</v>
      </c>
      <c r="K31" s="15">
        <f t="shared" si="0"/>
        <v>0.14705882352941177</v>
      </c>
    </row>
    <row r="32" spans="2:11" ht="20.100000000000001" customHeight="1" thickBot="1" x14ac:dyDescent="0.25">
      <c r="B32" s="8" t="s">
        <v>18</v>
      </c>
      <c r="C32" s="12">
        <v>10</v>
      </c>
      <c r="D32" s="12">
        <v>9</v>
      </c>
      <c r="E32" s="12">
        <v>1</v>
      </c>
      <c r="F32" s="12">
        <v>12</v>
      </c>
      <c r="G32" s="12">
        <v>12</v>
      </c>
      <c r="H32" s="12">
        <v>0</v>
      </c>
      <c r="I32" s="15">
        <f t="shared" si="0"/>
        <v>0.2</v>
      </c>
      <c r="J32" s="15">
        <f t="shared" si="0"/>
        <v>0.33333333333333331</v>
      </c>
      <c r="K32" s="15">
        <f t="shared" si="0"/>
        <v>-1</v>
      </c>
    </row>
    <row r="33" spans="2:11" ht="20.100000000000001" customHeight="1" thickBot="1" x14ac:dyDescent="0.25">
      <c r="B33" s="9" t="s">
        <v>19</v>
      </c>
      <c r="C33" s="13">
        <f>SUM(C16:C32)</f>
        <v>1392</v>
      </c>
      <c r="D33" s="13">
        <f t="shared" ref="D33:H33" si="1">SUM(D16:D32)</f>
        <v>1047</v>
      </c>
      <c r="E33" s="13">
        <f t="shared" si="1"/>
        <v>345</v>
      </c>
      <c r="F33" s="13">
        <f t="shared" si="1"/>
        <v>1490</v>
      </c>
      <c r="G33" s="13">
        <f t="shared" si="1"/>
        <v>1154</v>
      </c>
      <c r="H33" s="13">
        <f t="shared" si="1"/>
        <v>336</v>
      </c>
      <c r="I33" s="16">
        <f t="shared" si="0"/>
        <v>7.040229885057471E-2</v>
      </c>
      <c r="J33" s="16">
        <f t="shared" si="0"/>
        <v>0.10219675262655205</v>
      </c>
      <c r="K33" s="16">
        <f t="shared" si="0"/>
        <v>-2.6086956521739129E-2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7" t="s">
        <v>119</v>
      </c>
      <c r="D9" s="57"/>
      <c r="E9" s="57"/>
      <c r="F9" s="57"/>
      <c r="G9" s="57"/>
      <c r="H9" s="38" t="s">
        <v>120</v>
      </c>
      <c r="I9" s="38"/>
      <c r="J9" s="38"/>
      <c r="K9" s="38"/>
      <c r="L9" s="38"/>
      <c r="M9" s="38" t="s">
        <v>122</v>
      </c>
      <c r="N9" s="38"/>
      <c r="O9" s="38"/>
      <c r="P9" s="38"/>
      <c r="Q9" s="38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18</v>
      </c>
      <c r="D11" s="26">
        <v>11</v>
      </c>
      <c r="E11" s="26">
        <v>4</v>
      </c>
      <c r="F11" s="26">
        <v>3</v>
      </c>
      <c r="G11" s="26">
        <v>0</v>
      </c>
      <c r="H11" s="26">
        <v>14</v>
      </c>
      <c r="I11" s="26">
        <v>9</v>
      </c>
      <c r="J11" s="26">
        <v>5</v>
      </c>
      <c r="K11" s="26">
        <v>0</v>
      </c>
      <c r="L11" s="26">
        <v>0</v>
      </c>
      <c r="M11" s="15">
        <f>IF(C11=0,"-",IF(H11=0,"-",(H11-C11)/C11))</f>
        <v>-0.22222222222222221</v>
      </c>
      <c r="N11" s="15">
        <f t="shared" ref="N11:Q28" si="0">IF(D11=0,"-",IF(I11=0,"-",(I11-D11)/D11))</f>
        <v>-0.18181818181818182</v>
      </c>
      <c r="O11" s="15">
        <f t="shared" si="0"/>
        <v>0.25</v>
      </c>
      <c r="P11" s="15" t="str">
        <f t="shared" si="0"/>
        <v>-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0</v>
      </c>
      <c r="M12" s="15">
        <f t="shared" ref="M12:M28" si="1">IF(C12=0,"-",IF(H12=0,"-",(H12-C12)/C12))</f>
        <v>0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4</v>
      </c>
      <c r="D13" s="26">
        <v>3</v>
      </c>
      <c r="E13" s="26">
        <v>1</v>
      </c>
      <c r="F13" s="26">
        <v>0</v>
      </c>
      <c r="G13" s="26">
        <v>0</v>
      </c>
      <c r="H13" s="26">
        <v>4</v>
      </c>
      <c r="I13" s="26">
        <v>3</v>
      </c>
      <c r="J13" s="26">
        <v>0</v>
      </c>
      <c r="K13" s="26">
        <v>1</v>
      </c>
      <c r="L13" s="26">
        <v>0</v>
      </c>
      <c r="M13" s="15">
        <f t="shared" si="1"/>
        <v>0</v>
      </c>
      <c r="N13" s="15">
        <f t="shared" si="0"/>
        <v>0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4</v>
      </c>
      <c r="D14" s="26">
        <v>2</v>
      </c>
      <c r="E14" s="26">
        <v>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3</v>
      </c>
      <c r="D15" s="26">
        <v>1</v>
      </c>
      <c r="E15" s="26">
        <v>2</v>
      </c>
      <c r="F15" s="26">
        <v>0</v>
      </c>
      <c r="G15" s="26">
        <v>0</v>
      </c>
      <c r="H15" s="26">
        <v>3</v>
      </c>
      <c r="I15" s="26">
        <v>3</v>
      </c>
      <c r="J15" s="26">
        <v>0</v>
      </c>
      <c r="K15" s="26">
        <v>0</v>
      </c>
      <c r="L15" s="26">
        <v>0</v>
      </c>
      <c r="M15" s="15">
        <f t="shared" si="1"/>
        <v>0</v>
      </c>
      <c r="N15" s="15">
        <f t="shared" si="0"/>
        <v>2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0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6</v>
      </c>
      <c r="D17" s="26">
        <v>3</v>
      </c>
      <c r="E17" s="26">
        <v>2</v>
      </c>
      <c r="F17" s="26">
        <v>1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15" t="str">
        <f t="shared" si="1"/>
        <v>-</v>
      </c>
      <c r="N17" s="15" t="str">
        <f t="shared" si="0"/>
        <v>-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5</v>
      </c>
      <c r="D18" s="26">
        <v>3</v>
      </c>
      <c r="E18" s="26">
        <v>1</v>
      </c>
      <c r="F18" s="26">
        <v>1</v>
      </c>
      <c r="G18" s="26">
        <v>0</v>
      </c>
      <c r="H18" s="26">
        <v>2</v>
      </c>
      <c r="I18" s="26">
        <v>2</v>
      </c>
      <c r="J18" s="26">
        <v>0</v>
      </c>
      <c r="K18" s="26">
        <v>0</v>
      </c>
      <c r="L18" s="26">
        <v>0</v>
      </c>
      <c r="M18" s="15">
        <f t="shared" si="1"/>
        <v>-0.6</v>
      </c>
      <c r="N18" s="15">
        <f t="shared" si="0"/>
        <v>-0.33333333333333331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25</v>
      </c>
      <c r="D19" s="26">
        <v>8</v>
      </c>
      <c r="E19" s="26">
        <v>9</v>
      </c>
      <c r="F19" s="26">
        <v>3</v>
      </c>
      <c r="G19" s="26">
        <v>5</v>
      </c>
      <c r="H19" s="26">
        <v>11</v>
      </c>
      <c r="I19" s="26">
        <v>3</v>
      </c>
      <c r="J19" s="26">
        <v>5</v>
      </c>
      <c r="K19" s="26">
        <v>3</v>
      </c>
      <c r="L19" s="26">
        <v>0</v>
      </c>
      <c r="M19" s="15">
        <f t="shared" si="1"/>
        <v>-0.56000000000000005</v>
      </c>
      <c r="N19" s="15">
        <f t="shared" si="0"/>
        <v>-0.625</v>
      </c>
      <c r="O19" s="15">
        <f t="shared" si="0"/>
        <v>-0.44444444444444442</v>
      </c>
      <c r="P19" s="15">
        <f t="shared" si="0"/>
        <v>0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7</v>
      </c>
      <c r="D20" s="26">
        <v>3</v>
      </c>
      <c r="E20" s="26">
        <v>1</v>
      </c>
      <c r="F20" s="26">
        <v>3</v>
      </c>
      <c r="G20" s="26">
        <v>0</v>
      </c>
      <c r="H20" s="26">
        <v>14</v>
      </c>
      <c r="I20" s="26">
        <v>5</v>
      </c>
      <c r="J20" s="26">
        <v>2</v>
      </c>
      <c r="K20" s="26">
        <v>5</v>
      </c>
      <c r="L20" s="26">
        <v>2</v>
      </c>
      <c r="M20" s="15">
        <f t="shared" si="1"/>
        <v>1</v>
      </c>
      <c r="N20" s="15">
        <f t="shared" si="0"/>
        <v>0.66666666666666663</v>
      </c>
      <c r="O20" s="15">
        <f t="shared" si="0"/>
        <v>1</v>
      </c>
      <c r="P20" s="15">
        <f t="shared" si="0"/>
        <v>0.66666666666666663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2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2</v>
      </c>
      <c r="D22" s="26">
        <v>2</v>
      </c>
      <c r="E22" s="26">
        <v>0</v>
      </c>
      <c r="F22" s="26">
        <v>0</v>
      </c>
      <c r="G22" s="26">
        <v>0</v>
      </c>
      <c r="H22" s="26">
        <v>1</v>
      </c>
      <c r="I22" s="26">
        <v>0</v>
      </c>
      <c r="J22" s="26">
        <v>1</v>
      </c>
      <c r="K22" s="26">
        <v>0</v>
      </c>
      <c r="L22" s="26">
        <v>0</v>
      </c>
      <c r="M22" s="15">
        <f t="shared" si="1"/>
        <v>-0.5</v>
      </c>
      <c r="N22" s="15" t="str">
        <f t="shared" si="0"/>
        <v>-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7</v>
      </c>
      <c r="D23" s="26">
        <v>1</v>
      </c>
      <c r="E23" s="26">
        <v>5</v>
      </c>
      <c r="F23" s="26">
        <v>0</v>
      </c>
      <c r="G23" s="26">
        <v>1</v>
      </c>
      <c r="H23" s="26">
        <v>12</v>
      </c>
      <c r="I23" s="26">
        <v>2</v>
      </c>
      <c r="J23" s="26">
        <v>7</v>
      </c>
      <c r="K23" s="26">
        <v>1</v>
      </c>
      <c r="L23" s="26">
        <v>2</v>
      </c>
      <c r="M23" s="15">
        <f t="shared" si="1"/>
        <v>0.7142857142857143</v>
      </c>
      <c r="N23" s="15">
        <f t="shared" si="0"/>
        <v>1</v>
      </c>
      <c r="O23" s="15">
        <f t="shared" si="0"/>
        <v>0.4</v>
      </c>
      <c r="P23" s="15" t="str">
        <f t="shared" si="0"/>
        <v>-</v>
      </c>
      <c r="Q23" s="15">
        <f t="shared" si="0"/>
        <v>1</v>
      </c>
    </row>
    <row r="24" spans="2:17" ht="20.100000000000001" customHeight="1" thickBot="1" x14ac:dyDescent="0.25">
      <c r="B24" s="6" t="s">
        <v>15</v>
      </c>
      <c r="C24" s="26">
        <v>2</v>
      </c>
      <c r="D24" s="26">
        <v>2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2</v>
      </c>
      <c r="K24" s="26">
        <v>0</v>
      </c>
      <c r="L24" s="26">
        <v>0</v>
      </c>
      <c r="M24" s="15">
        <f t="shared" si="1"/>
        <v>0</v>
      </c>
      <c r="N24" s="15" t="str">
        <f t="shared" si="0"/>
        <v>-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7</v>
      </c>
      <c r="D25" s="26">
        <v>6</v>
      </c>
      <c r="E25" s="26">
        <v>1</v>
      </c>
      <c r="F25" s="26">
        <v>0</v>
      </c>
      <c r="G25" s="26">
        <v>0</v>
      </c>
      <c r="H25" s="26">
        <v>1</v>
      </c>
      <c r="I25" s="26">
        <v>0</v>
      </c>
      <c r="J25" s="26">
        <v>0</v>
      </c>
      <c r="K25" s="26">
        <v>0</v>
      </c>
      <c r="L25" s="26">
        <v>1</v>
      </c>
      <c r="M25" s="15">
        <f t="shared" si="1"/>
        <v>-0.8571428571428571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11</v>
      </c>
      <c r="D26" s="26">
        <v>7</v>
      </c>
      <c r="E26" s="26">
        <v>4</v>
      </c>
      <c r="F26" s="26">
        <v>0</v>
      </c>
      <c r="G26" s="26">
        <v>0</v>
      </c>
      <c r="H26" s="26">
        <v>6</v>
      </c>
      <c r="I26" s="26">
        <v>2</v>
      </c>
      <c r="J26" s="26">
        <v>0</v>
      </c>
      <c r="K26" s="26">
        <v>1</v>
      </c>
      <c r="L26" s="26">
        <v>3</v>
      </c>
      <c r="M26" s="15">
        <f t="shared" si="1"/>
        <v>-0.45454545454545453</v>
      </c>
      <c r="N26" s="15">
        <f t="shared" si="0"/>
        <v>-0.7142857142857143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103</v>
      </c>
      <c r="D28" s="13">
        <f t="shared" ref="D28:L28" si="2">SUM(D11:D27)</f>
        <v>53</v>
      </c>
      <c r="E28" s="13">
        <f t="shared" si="2"/>
        <v>32</v>
      </c>
      <c r="F28" s="13">
        <f t="shared" si="2"/>
        <v>12</v>
      </c>
      <c r="G28" s="13">
        <f t="shared" si="2"/>
        <v>6</v>
      </c>
      <c r="H28" s="13">
        <f t="shared" si="2"/>
        <v>73</v>
      </c>
      <c r="I28" s="13">
        <f t="shared" si="2"/>
        <v>31</v>
      </c>
      <c r="J28" s="13">
        <f t="shared" si="2"/>
        <v>23</v>
      </c>
      <c r="K28" s="13">
        <f t="shared" si="2"/>
        <v>11</v>
      </c>
      <c r="L28" s="13">
        <f t="shared" si="2"/>
        <v>8</v>
      </c>
      <c r="M28" s="16">
        <f t="shared" si="1"/>
        <v>-0.29126213592233008</v>
      </c>
      <c r="N28" s="16">
        <f t="shared" si="0"/>
        <v>-0.41509433962264153</v>
      </c>
      <c r="O28" s="16">
        <f t="shared" si="0"/>
        <v>-0.28125</v>
      </c>
      <c r="P28" s="16">
        <f t="shared" si="0"/>
        <v>-8.3333333333333329E-2</v>
      </c>
      <c r="Q28" s="16">
        <f t="shared" si="0"/>
        <v>0.33333333333333331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7" t="s">
        <v>119</v>
      </c>
      <c r="D8" s="57"/>
      <c r="E8" s="57"/>
      <c r="F8" s="57"/>
      <c r="G8" s="37"/>
      <c r="H8" s="56" t="s">
        <v>120</v>
      </c>
      <c r="I8" s="57"/>
      <c r="J8" s="57"/>
      <c r="K8" s="57"/>
      <c r="L8" s="37"/>
      <c r="M8" s="56" t="s">
        <v>122</v>
      </c>
      <c r="N8" s="57"/>
      <c r="O8" s="57"/>
      <c r="P8" s="57"/>
      <c r="Q8" s="37"/>
    </row>
    <row r="9" spans="2:17" ht="44.25" customHeight="1" thickBot="1" x14ac:dyDescent="0.25">
      <c r="C9" s="47" t="s">
        <v>85</v>
      </c>
      <c r="D9" s="47"/>
      <c r="E9" s="47"/>
      <c r="F9" s="47"/>
      <c r="G9" s="48"/>
      <c r="H9" s="47" t="s">
        <v>85</v>
      </c>
      <c r="I9" s="47"/>
      <c r="J9" s="47"/>
      <c r="K9" s="47"/>
      <c r="L9" s="48"/>
      <c r="M9" s="47" t="s">
        <v>85</v>
      </c>
      <c r="N9" s="47"/>
      <c r="O9" s="47"/>
      <c r="P9" s="47"/>
      <c r="Q9" s="48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18</v>
      </c>
      <c r="D11" s="26">
        <v>11</v>
      </c>
      <c r="E11" s="26">
        <v>4</v>
      </c>
      <c r="F11" s="26">
        <v>3</v>
      </c>
      <c r="G11" s="26">
        <v>0</v>
      </c>
      <c r="H11" s="26">
        <v>14</v>
      </c>
      <c r="I11" s="26">
        <v>9</v>
      </c>
      <c r="J11" s="26">
        <v>5</v>
      </c>
      <c r="K11" s="26">
        <v>0</v>
      </c>
      <c r="L11" s="26">
        <v>0</v>
      </c>
      <c r="M11" s="15">
        <f>IF(C11=0,"-",IF(H11=0,"-",(H11-C11)/C11))</f>
        <v>-0.22222222222222221</v>
      </c>
      <c r="N11" s="15">
        <f t="shared" ref="N11:Q28" si="0">IF(D11=0,"-",IF(I11=0,"-",(I11-D11)/D11))</f>
        <v>-0.18181818181818182</v>
      </c>
      <c r="O11" s="15">
        <f t="shared" si="0"/>
        <v>0.25</v>
      </c>
      <c r="P11" s="15" t="str">
        <f t="shared" si="0"/>
        <v>-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0</v>
      </c>
      <c r="M12" s="15">
        <f t="shared" ref="M12:M28" si="1">IF(C12=0,"-",IF(H12=0,"-",(H12-C12)/C12))</f>
        <v>0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4</v>
      </c>
      <c r="D13" s="26">
        <v>3</v>
      </c>
      <c r="E13" s="26">
        <v>1</v>
      </c>
      <c r="F13" s="26">
        <v>0</v>
      </c>
      <c r="G13" s="26">
        <v>0</v>
      </c>
      <c r="H13" s="26">
        <v>4</v>
      </c>
      <c r="I13" s="26">
        <v>3</v>
      </c>
      <c r="J13" s="26">
        <v>0</v>
      </c>
      <c r="K13" s="26">
        <v>1</v>
      </c>
      <c r="L13" s="26">
        <v>0</v>
      </c>
      <c r="M13" s="15">
        <f t="shared" si="1"/>
        <v>0</v>
      </c>
      <c r="N13" s="15">
        <f t="shared" si="0"/>
        <v>0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4</v>
      </c>
      <c r="D14" s="26">
        <v>2</v>
      </c>
      <c r="E14" s="26">
        <v>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3</v>
      </c>
      <c r="D15" s="26">
        <v>1</v>
      </c>
      <c r="E15" s="26">
        <v>2</v>
      </c>
      <c r="F15" s="26">
        <v>0</v>
      </c>
      <c r="G15" s="26">
        <v>0</v>
      </c>
      <c r="H15" s="26">
        <v>3</v>
      </c>
      <c r="I15" s="26">
        <v>3</v>
      </c>
      <c r="J15" s="26">
        <v>0</v>
      </c>
      <c r="K15" s="26">
        <v>0</v>
      </c>
      <c r="L15" s="26">
        <v>0</v>
      </c>
      <c r="M15" s="15">
        <f t="shared" si="1"/>
        <v>0</v>
      </c>
      <c r="N15" s="15">
        <f t="shared" si="0"/>
        <v>2</v>
      </c>
      <c r="O15" s="15" t="str">
        <f t="shared" si="0"/>
        <v>-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0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6</v>
      </c>
      <c r="D17" s="26">
        <v>3</v>
      </c>
      <c r="E17" s="26">
        <v>2</v>
      </c>
      <c r="F17" s="26">
        <v>1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15" t="str">
        <f t="shared" si="1"/>
        <v>-</v>
      </c>
      <c r="N17" s="15" t="str">
        <f t="shared" si="0"/>
        <v>-</v>
      </c>
      <c r="O17" s="15" t="str">
        <f t="shared" si="0"/>
        <v>-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5</v>
      </c>
      <c r="D18" s="26">
        <v>3</v>
      </c>
      <c r="E18" s="26">
        <v>1</v>
      </c>
      <c r="F18" s="26">
        <v>1</v>
      </c>
      <c r="G18" s="26">
        <v>0</v>
      </c>
      <c r="H18" s="26">
        <v>2</v>
      </c>
      <c r="I18" s="26">
        <v>2</v>
      </c>
      <c r="J18" s="26">
        <v>0</v>
      </c>
      <c r="K18" s="26">
        <v>0</v>
      </c>
      <c r="L18" s="26">
        <v>0</v>
      </c>
      <c r="M18" s="15">
        <f t="shared" si="1"/>
        <v>-0.6</v>
      </c>
      <c r="N18" s="15">
        <f t="shared" si="0"/>
        <v>-0.33333333333333331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25</v>
      </c>
      <c r="D19" s="26">
        <v>8</v>
      </c>
      <c r="E19" s="26">
        <v>9</v>
      </c>
      <c r="F19" s="26">
        <v>3</v>
      </c>
      <c r="G19" s="26">
        <v>5</v>
      </c>
      <c r="H19" s="26">
        <v>11</v>
      </c>
      <c r="I19" s="26">
        <v>3</v>
      </c>
      <c r="J19" s="26">
        <v>5</v>
      </c>
      <c r="K19" s="26">
        <v>3</v>
      </c>
      <c r="L19" s="26">
        <v>0</v>
      </c>
      <c r="M19" s="15">
        <f t="shared" si="1"/>
        <v>-0.56000000000000005</v>
      </c>
      <c r="N19" s="15">
        <f t="shared" si="0"/>
        <v>-0.625</v>
      </c>
      <c r="O19" s="15">
        <f t="shared" si="0"/>
        <v>-0.44444444444444442</v>
      </c>
      <c r="P19" s="15">
        <f t="shared" si="0"/>
        <v>0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7</v>
      </c>
      <c r="D20" s="26">
        <v>3</v>
      </c>
      <c r="E20" s="26">
        <v>1</v>
      </c>
      <c r="F20" s="26">
        <v>3</v>
      </c>
      <c r="G20" s="26">
        <v>0</v>
      </c>
      <c r="H20" s="26">
        <v>14</v>
      </c>
      <c r="I20" s="26">
        <v>5</v>
      </c>
      <c r="J20" s="26">
        <v>2</v>
      </c>
      <c r="K20" s="26">
        <v>5</v>
      </c>
      <c r="L20" s="26">
        <v>2</v>
      </c>
      <c r="M20" s="15">
        <f t="shared" si="1"/>
        <v>1</v>
      </c>
      <c r="N20" s="15">
        <f t="shared" si="0"/>
        <v>0.66666666666666663</v>
      </c>
      <c r="O20" s="15">
        <f t="shared" si="0"/>
        <v>1</v>
      </c>
      <c r="P20" s="15">
        <f t="shared" si="0"/>
        <v>0.66666666666666663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2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2</v>
      </c>
      <c r="D22" s="26">
        <v>2</v>
      </c>
      <c r="E22" s="26">
        <v>0</v>
      </c>
      <c r="F22" s="26">
        <v>0</v>
      </c>
      <c r="G22" s="26">
        <v>0</v>
      </c>
      <c r="H22" s="26">
        <v>1</v>
      </c>
      <c r="I22" s="26">
        <v>0</v>
      </c>
      <c r="J22" s="26">
        <v>1</v>
      </c>
      <c r="K22" s="26">
        <v>0</v>
      </c>
      <c r="L22" s="26">
        <v>0</v>
      </c>
      <c r="M22" s="15">
        <f t="shared" si="1"/>
        <v>-0.5</v>
      </c>
      <c r="N22" s="15" t="str">
        <f t="shared" si="0"/>
        <v>-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7</v>
      </c>
      <c r="D23" s="26">
        <v>1</v>
      </c>
      <c r="E23" s="26">
        <v>5</v>
      </c>
      <c r="F23" s="26">
        <v>0</v>
      </c>
      <c r="G23" s="26">
        <v>1</v>
      </c>
      <c r="H23" s="26">
        <v>12</v>
      </c>
      <c r="I23" s="26">
        <v>2</v>
      </c>
      <c r="J23" s="26">
        <v>7</v>
      </c>
      <c r="K23" s="26">
        <v>1</v>
      </c>
      <c r="L23" s="26">
        <v>2</v>
      </c>
      <c r="M23" s="15">
        <f t="shared" si="1"/>
        <v>0.7142857142857143</v>
      </c>
      <c r="N23" s="15">
        <f t="shared" si="0"/>
        <v>1</v>
      </c>
      <c r="O23" s="15">
        <f t="shared" si="0"/>
        <v>0.4</v>
      </c>
      <c r="P23" s="15" t="str">
        <f t="shared" si="0"/>
        <v>-</v>
      </c>
      <c r="Q23" s="15">
        <f t="shared" si="0"/>
        <v>1</v>
      </c>
    </row>
    <row r="24" spans="2:17" ht="20.100000000000001" customHeight="1" thickBot="1" x14ac:dyDescent="0.25">
      <c r="B24" s="6" t="s">
        <v>15</v>
      </c>
      <c r="C24" s="26">
        <v>2</v>
      </c>
      <c r="D24" s="26">
        <v>2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2</v>
      </c>
      <c r="K24" s="26">
        <v>0</v>
      </c>
      <c r="L24" s="26">
        <v>0</v>
      </c>
      <c r="M24" s="15">
        <f t="shared" si="1"/>
        <v>0</v>
      </c>
      <c r="N24" s="15" t="str">
        <f t="shared" si="0"/>
        <v>-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7</v>
      </c>
      <c r="D25" s="26">
        <v>6</v>
      </c>
      <c r="E25" s="26">
        <v>1</v>
      </c>
      <c r="F25" s="26">
        <v>0</v>
      </c>
      <c r="G25" s="26">
        <v>0</v>
      </c>
      <c r="H25" s="26">
        <v>1</v>
      </c>
      <c r="I25" s="26">
        <v>0</v>
      </c>
      <c r="J25" s="26">
        <v>0</v>
      </c>
      <c r="K25" s="26">
        <v>0</v>
      </c>
      <c r="L25" s="26">
        <v>1</v>
      </c>
      <c r="M25" s="15">
        <f t="shared" si="1"/>
        <v>-0.8571428571428571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11</v>
      </c>
      <c r="D26" s="26">
        <v>7</v>
      </c>
      <c r="E26" s="26">
        <v>4</v>
      </c>
      <c r="F26" s="26">
        <v>0</v>
      </c>
      <c r="G26" s="26">
        <v>0</v>
      </c>
      <c r="H26" s="26">
        <v>6</v>
      </c>
      <c r="I26" s="26">
        <v>2</v>
      </c>
      <c r="J26" s="26">
        <v>0</v>
      </c>
      <c r="K26" s="26">
        <v>1</v>
      </c>
      <c r="L26" s="26">
        <v>3</v>
      </c>
      <c r="M26" s="15">
        <f t="shared" si="1"/>
        <v>-0.45454545454545453</v>
      </c>
      <c r="N26" s="15">
        <f t="shared" si="0"/>
        <v>-0.7142857142857143</v>
      </c>
      <c r="O26" s="15" t="str">
        <f t="shared" si="0"/>
        <v>-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103</v>
      </c>
      <c r="D28" s="13">
        <f t="shared" ref="D28:L28" si="2">SUM(D11:D27)</f>
        <v>53</v>
      </c>
      <c r="E28" s="13">
        <f t="shared" si="2"/>
        <v>32</v>
      </c>
      <c r="F28" s="13">
        <f t="shared" si="2"/>
        <v>12</v>
      </c>
      <c r="G28" s="13">
        <f t="shared" si="2"/>
        <v>6</v>
      </c>
      <c r="H28" s="13">
        <f t="shared" si="2"/>
        <v>73</v>
      </c>
      <c r="I28" s="13">
        <f t="shared" si="2"/>
        <v>31</v>
      </c>
      <c r="J28" s="13">
        <f t="shared" si="2"/>
        <v>23</v>
      </c>
      <c r="K28" s="13">
        <f t="shared" si="2"/>
        <v>11</v>
      </c>
      <c r="L28" s="13">
        <f t="shared" si="2"/>
        <v>8</v>
      </c>
      <c r="M28" s="16">
        <f t="shared" si="1"/>
        <v>-0.29126213592233008</v>
      </c>
      <c r="N28" s="16">
        <f t="shared" si="0"/>
        <v>-0.41509433962264153</v>
      </c>
      <c r="O28" s="16">
        <f t="shared" si="0"/>
        <v>-0.28125</v>
      </c>
      <c r="P28" s="16">
        <f t="shared" si="0"/>
        <v>-8.3333333333333329E-2</v>
      </c>
      <c r="Q28" s="16">
        <f t="shared" si="0"/>
        <v>0.33333333333333331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7" t="s">
        <v>119</v>
      </c>
      <c r="D32" s="57"/>
      <c r="E32" s="57"/>
      <c r="F32" s="57"/>
      <c r="G32" s="37"/>
      <c r="H32" s="56" t="s">
        <v>120</v>
      </c>
      <c r="I32" s="57"/>
      <c r="J32" s="57"/>
      <c r="K32" s="57"/>
      <c r="L32" s="37"/>
      <c r="M32" s="56" t="s">
        <v>122</v>
      </c>
      <c r="N32" s="57"/>
      <c r="O32" s="57"/>
      <c r="P32" s="57"/>
      <c r="Q32" s="37"/>
    </row>
    <row r="33" spans="2:17" ht="44.25" customHeight="1" thickBot="1" x14ac:dyDescent="0.25">
      <c r="C33" s="47" t="s">
        <v>86</v>
      </c>
      <c r="D33" s="47"/>
      <c r="E33" s="47"/>
      <c r="F33" s="47"/>
      <c r="G33" s="48"/>
      <c r="H33" s="47" t="s">
        <v>86</v>
      </c>
      <c r="I33" s="47"/>
      <c r="J33" s="47"/>
      <c r="K33" s="47"/>
      <c r="L33" s="48"/>
      <c r="M33" s="47" t="s">
        <v>86</v>
      </c>
      <c r="N33" s="47"/>
      <c r="O33" s="47"/>
      <c r="P33" s="47"/>
      <c r="Q33" s="48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15" t="str">
        <f t="shared" si="7"/>
        <v>-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0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0</v>
      </c>
      <c r="G52" s="13">
        <f t="shared" si="8"/>
        <v>0</v>
      </c>
      <c r="H52" s="13">
        <f t="shared" si="8"/>
        <v>0</v>
      </c>
      <c r="I52" s="13">
        <f t="shared" si="8"/>
        <v>0</v>
      </c>
      <c r="J52" s="13">
        <f t="shared" si="8"/>
        <v>0</v>
      </c>
      <c r="K52" s="13">
        <f t="shared" si="8"/>
        <v>0</v>
      </c>
      <c r="L52" s="13">
        <f t="shared" si="8"/>
        <v>0</v>
      </c>
      <c r="M52" s="16" t="str">
        <f t="shared" si="7"/>
        <v>-</v>
      </c>
      <c r="N52" s="16" t="str">
        <f t="shared" si="3"/>
        <v>-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61"/>
      <c r="C9" s="57" t="s">
        <v>119</v>
      </c>
      <c r="D9" s="57"/>
      <c r="E9" s="57"/>
      <c r="F9" s="57"/>
      <c r="G9" s="57"/>
      <c r="H9" s="57"/>
      <c r="I9" s="57"/>
      <c r="J9" s="37"/>
      <c r="K9" s="56" t="s">
        <v>120</v>
      </c>
      <c r="L9" s="57"/>
      <c r="M9" s="57"/>
      <c r="N9" s="57"/>
      <c r="O9" s="57"/>
      <c r="P9" s="57"/>
      <c r="Q9" s="57"/>
      <c r="R9" s="37"/>
      <c r="S9" s="38" t="s">
        <v>119</v>
      </c>
      <c r="T9" s="38"/>
      <c r="U9" s="38"/>
      <c r="V9" s="38"/>
      <c r="W9" s="38" t="s">
        <v>120</v>
      </c>
      <c r="X9" s="38"/>
      <c r="Y9" s="38"/>
      <c r="Z9" s="38"/>
    </row>
    <row r="10" spans="2:26" ht="44.25" customHeight="1" thickBot="1" x14ac:dyDescent="0.25">
      <c r="B10" s="61"/>
      <c r="C10" s="60" t="s">
        <v>96</v>
      </c>
      <c r="D10" s="59"/>
      <c r="E10" s="59"/>
      <c r="F10" s="59"/>
      <c r="G10" s="59" t="s">
        <v>97</v>
      </c>
      <c r="H10" s="59"/>
      <c r="I10" s="59"/>
      <c r="J10" s="59"/>
      <c r="K10" s="59" t="s">
        <v>96</v>
      </c>
      <c r="L10" s="59"/>
      <c r="M10" s="59"/>
      <c r="N10" s="59"/>
      <c r="O10" s="59" t="s">
        <v>97</v>
      </c>
      <c r="P10" s="59"/>
      <c r="Q10" s="59"/>
      <c r="R10" s="59"/>
      <c r="S10" s="59" t="s">
        <v>98</v>
      </c>
      <c r="T10" s="59"/>
      <c r="U10" s="59"/>
      <c r="V10" s="59"/>
      <c r="W10" s="59"/>
      <c r="X10" s="59"/>
      <c r="Y10" s="59"/>
      <c r="Z10" s="59"/>
    </row>
    <row r="11" spans="2:26" ht="44.25" customHeight="1" thickBot="1" x14ac:dyDescent="0.25">
      <c r="B11" s="61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15</v>
      </c>
      <c r="D12" s="26">
        <v>8</v>
      </c>
      <c r="E12" s="26">
        <v>5</v>
      </c>
      <c r="F12" s="26">
        <v>2</v>
      </c>
      <c r="G12" s="26">
        <v>3</v>
      </c>
      <c r="H12" s="26">
        <v>3</v>
      </c>
      <c r="I12" s="26">
        <v>0</v>
      </c>
      <c r="J12" s="26">
        <v>0</v>
      </c>
      <c r="K12" s="26">
        <v>14</v>
      </c>
      <c r="L12" s="26">
        <v>11</v>
      </c>
      <c r="M12" s="26">
        <v>1</v>
      </c>
      <c r="N12" s="26">
        <v>2</v>
      </c>
      <c r="O12" s="26">
        <v>0</v>
      </c>
      <c r="P12" s="26">
        <v>0</v>
      </c>
      <c r="Q12" s="26">
        <v>0</v>
      </c>
      <c r="R12" s="26">
        <v>0</v>
      </c>
      <c r="S12" s="26">
        <f>SUM(T12:V12)</f>
        <v>18</v>
      </c>
      <c r="T12" s="26">
        <f>SUM(D12,H12)</f>
        <v>11</v>
      </c>
      <c r="U12" s="26">
        <f t="shared" ref="U12:V12" si="0">SUM(E12,I12)</f>
        <v>5</v>
      </c>
      <c r="V12" s="26">
        <f t="shared" si="0"/>
        <v>2</v>
      </c>
      <c r="W12" s="26">
        <f>SUM(X12:Z12)</f>
        <v>14</v>
      </c>
      <c r="X12" s="26">
        <f>SUM(L12,P12)</f>
        <v>11</v>
      </c>
      <c r="Y12" s="26">
        <f t="shared" ref="Y12:Z12" si="1">SUM(M12,Q12)</f>
        <v>1</v>
      </c>
      <c r="Z12" s="26">
        <f t="shared" si="1"/>
        <v>2</v>
      </c>
    </row>
    <row r="13" spans="2:26" ht="20.100000000000001" customHeight="1" thickBot="1" x14ac:dyDescent="0.25">
      <c r="B13" s="6" t="s">
        <v>3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1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1</v>
      </c>
      <c r="T13" s="26">
        <f t="shared" ref="T13:T28" si="3">SUM(D13,H13)</f>
        <v>1</v>
      </c>
      <c r="U13" s="26">
        <f t="shared" ref="U13:U28" si="4">SUM(E13,I13)</f>
        <v>0</v>
      </c>
      <c r="V13" s="26">
        <f t="shared" ref="V13:V28" si="5">SUM(F13,J13)</f>
        <v>0</v>
      </c>
      <c r="W13" s="26">
        <f t="shared" ref="W13:W28" si="6">SUM(X13:Z13)</f>
        <v>1</v>
      </c>
      <c r="X13" s="26">
        <f t="shared" ref="X13:X28" si="7">SUM(L13,P13)</f>
        <v>1</v>
      </c>
      <c r="Y13" s="26">
        <f t="shared" ref="Y13:Y28" si="8">SUM(M13,Q13)</f>
        <v>0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4</v>
      </c>
      <c r="D14" s="26">
        <v>3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3</v>
      </c>
      <c r="L14" s="26">
        <v>1</v>
      </c>
      <c r="M14" s="26">
        <v>2</v>
      </c>
      <c r="N14" s="26">
        <v>0</v>
      </c>
      <c r="O14" s="26">
        <v>1</v>
      </c>
      <c r="P14" s="26">
        <v>0</v>
      </c>
      <c r="Q14" s="26">
        <v>1</v>
      </c>
      <c r="R14" s="26">
        <v>0</v>
      </c>
      <c r="S14" s="26">
        <f t="shared" si="2"/>
        <v>4</v>
      </c>
      <c r="T14" s="26">
        <f t="shared" si="3"/>
        <v>3</v>
      </c>
      <c r="U14" s="26">
        <f t="shared" si="4"/>
        <v>1</v>
      </c>
      <c r="V14" s="26">
        <f t="shared" si="5"/>
        <v>0</v>
      </c>
      <c r="W14" s="26">
        <f t="shared" si="6"/>
        <v>4</v>
      </c>
      <c r="X14" s="26">
        <f t="shared" si="7"/>
        <v>1</v>
      </c>
      <c r="Y14" s="26">
        <f t="shared" si="8"/>
        <v>3</v>
      </c>
      <c r="Z14" s="26">
        <f t="shared" si="9"/>
        <v>0</v>
      </c>
    </row>
    <row r="15" spans="2:26" ht="20.100000000000001" customHeight="1" thickBot="1" x14ac:dyDescent="0.25">
      <c r="B15" s="6" t="s">
        <v>5</v>
      </c>
      <c r="C15" s="26">
        <v>4</v>
      </c>
      <c r="D15" s="26">
        <v>3</v>
      </c>
      <c r="E15" s="26">
        <v>0</v>
      </c>
      <c r="F15" s="26">
        <v>1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4</v>
      </c>
      <c r="T15" s="26">
        <f t="shared" si="3"/>
        <v>3</v>
      </c>
      <c r="U15" s="26">
        <f t="shared" si="4"/>
        <v>0</v>
      </c>
      <c r="V15" s="26">
        <f t="shared" si="5"/>
        <v>1</v>
      </c>
      <c r="W15" s="26">
        <f t="shared" si="6"/>
        <v>0</v>
      </c>
      <c r="X15" s="26">
        <f t="shared" si="7"/>
        <v>0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3</v>
      </c>
      <c r="D16" s="26">
        <v>3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3</v>
      </c>
      <c r="L16" s="26">
        <v>1</v>
      </c>
      <c r="M16" s="26">
        <v>1</v>
      </c>
      <c r="N16" s="26">
        <v>1</v>
      </c>
      <c r="O16" s="26">
        <v>0</v>
      </c>
      <c r="P16" s="26">
        <v>0</v>
      </c>
      <c r="Q16" s="26">
        <v>0</v>
      </c>
      <c r="R16" s="26">
        <v>0</v>
      </c>
      <c r="S16" s="26">
        <f t="shared" si="2"/>
        <v>3</v>
      </c>
      <c r="T16" s="26">
        <f t="shared" si="3"/>
        <v>3</v>
      </c>
      <c r="U16" s="26">
        <f t="shared" si="4"/>
        <v>0</v>
      </c>
      <c r="V16" s="26">
        <f t="shared" si="5"/>
        <v>0</v>
      </c>
      <c r="W16" s="26">
        <f t="shared" si="6"/>
        <v>3</v>
      </c>
      <c r="X16" s="26">
        <f t="shared" si="7"/>
        <v>1</v>
      </c>
      <c r="Y16" s="26">
        <f t="shared" si="8"/>
        <v>1</v>
      </c>
      <c r="Z16" s="26">
        <f t="shared" si="9"/>
        <v>1</v>
      </c>
    </row>
    <row r="17" spans="2:26" ht="20.100000000000001" customHeight="1" thickBot="1" x14ac:dyDescent="0.25">
      <c r="B17" s="6" t="s">
        <v>7</v>
      </c>
      <c r="C17" s="26">
        <v>0</v>
      </c>
      <c r="D17" s="26">
        <v>0</v>
      </c>
      <c r="E17" s="26">
        <v>0</v>
      </c>
      <c r="F17" s="26">
        <v>0</v>
      </c>
      <c r="G17" s="26">
        <v>1</v>
      </c>
      <c r="H17" s="26">
        <v>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1</v>
      </c>
      <c r="T17" s="26">
        <f t="shared" si="3"/>
        <v>1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5</v>
      </c>
      <c r="D18" s="26">
        <v>5</v>
      </c>
      <c r="E18" s="26">
        <v>0</v>
      </c>
      <c r="F18" s="26">
        <v>0</v>
      </c>
      <c r="G18" s="26">
        <v>1</v>
      </c>
      <c r="H18" s="26">
        <v>1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f t="shared" si="2"/>
        <v>6</v>
      </c>
      <c r="T18" s="26">
        <f t="shared" si="3"/>
        <v>6</v>
      </c>
      <c r="U18" s="26">
        <f t="shared" si="4"/>
        <v>0</v>
      </c>
      <c r="V18" s="26">
        <f t="shared" si="5"/>
        <v>0</v>
      </c>
      <c r="W18" s="26">
        <f t="shared" si="6"/>
        <v>0</v>
      </c>
      <c r="X18" s="26">
        <f t="shared" si="7"/>
        <v>0</v>
      </c>
      <c r="Y18" s="26">
        <f t="shared" si="8"/>
        <v>0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4</v>
      </c>
      <c r="D19" s="26">
        <v>2</v>
      </c>
      <c r="E19" s="26">
        <v>1</v>
      </c>
      <c r="F19" s="26">
        <v>1</v>
      </c>
      <c r="G19" s="26">
        <v>1</v>
      </c>
      <c r="H19" s="26">
        <v>1</v>
      </c>
      <c r="I19" s="26">
        <v>0</v>
      </c>
      <c r="J19" s="26">
        <v>0</v>
      </c>
      <c r="K19" s="26">
        <v>2</v>
      </c>
      <c r="L19" s="26">
        <v>2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5</v>
      </c>
      <c r="T19" s="26">
        <f t="shared" si="3"/>
        <v>3</v>
      </c>
      <c r="U19" s="26">
        <f t="shared" si="4"/>
        <v>1</v>
      </c>
      <c r="V19" s="26">
        <f t="shared" si="5"/>
        <v>1</v>
      </c>
      <c r="W19" s="26">
        <f t="shared" si="6"/>
        <v>2</v>
      </c>
      <c r="X19" s="26">
        <f t="shared" si="7"/>
        <v>2</v>
      </c>
      <c r="Y19" s="26">
        <f t="shared" si="8"/>
        <v>0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17</v>
      </c>
      <c r="D20" s="26">
        <v>13</v>
      </c>
      <c r="E20" s="26">
        <v>1</v>
      </c>
      <c r="F20" s="26">
        <v>3</v>
      </c>
      <c r="G20" s="26">
        <v>8</v>
      </c>
      <c r="H20" s="26">
        <v>6</v>
      </c>
      <c r="I20" s="26">
        <v>2</v>
      </c>
      <c r="J20" s="26">
        <v>0</v>
      </c>
      <c r="K20" s="26">
        <v>8</v>
      </c>
      <c r="L20" s="26">
        <v>5</v>
      </c>
      <c r="M20" s="26">
        <v>2</v>
      </c>
      <c r="N20" s="26">
        <v>1</v>
      </c>
      <c r="O20" s="26">
        <v>3</v>
      </c>
      <c r="P20" s="26">
        <v>2</v>
      </c>
      <c r="Q20" s="26">
        <v>1</v>
      </c>
      <c r="R20" s="26">
        <v>0</v>
      </c>
      <c r="S20" s="26">
        <f t="shared" si="2"/>
        <v>25</v>
      </c>
      <c r="T20" s="26">
        <f t="shared" si="3"/>
        <v>19</v>
      </c>
      <c r="U20" s="26">
        <f t="shared" si="4"/>
        <v>3</v>
      </c>
      <c r="V20" s="26">
        <f t="shared" si="5"/>
        <v>3</v>
      </c>
      <c r="W20" s="26">
        <f t="shared" si="6"/>
        <v>11</v>
      </c>
      <c r="X20" s="26">
        <f t="shared" si="7"/>
        <v>7</v>
      </c>
      <c r="Y20" s="26">
        <f t="shared" si="8"/>
        <v>3</v>
      </c>
      <c r="Z20" s="26">
        <f t="shared" si="9"/>
        <v>1</v>
      </c>
    </row>
    <row r="21" spans="2:26" ht="20.100000000000001" customHeight="1" thickBot="1" x14ac:dyDescent="0.25">
      <c r="B21" s="6" t="s">
        <v>11</v>
      </c>
      <c r="C21" s="26">
        <v>4</v>
      </c>
      <c r="D21" s="26">
        <v>1</v>
      </c>
      <c r="E21" s="26">
        <v>2</v>
      </c>
      <c r="F21" s="26">
        <v>1</v>
      </c>
      <c r="G21" s="26">
        <v>3</v>
      </c>
      <c r="H21" s="26">
        <v>3</v>
      </c>
      <c r="I21" s="26">
        <v>0</v>
      </c>
      <c r="J21" s="26">
        <v>0</v>
      </c>
      <c r="K21" s="26">
        <v>7</v>
      </c>
      <c r="L21" s="26">
        <v>5</v>
      </c>
      <c r="M21" s="26">
        <v>1</v>
      </c>
      <c r="N21" s="26">
        <v>1</v>
      </c>
      <c r="O21" s="26">
        <v>7</v>
      </c>
      <c r="P21" s="26">
        <v>7</v>
      </c>
      <c r="Q21" s="26">
        <v>0</v>
      </c>
      <c r="R21" s="26">
        <v>0</v>
      </c>
      <c r="S21" s="26">
        <f t="shared" si="2"/>
        <v>7</v>
      </c>
      <c r="T21" s="26">
        <f t="shared" si="3"/>
        <v>4</v>
      </c>
      <c r="U21" s="26">
        <f t="shared" si="4"/>
        <v>2</v>
      </c>
      <c r="V21" s="26">
        <f t="shared" si="5"/>
        <v>1</v>
      </c>
      <c r="W21" s="26">
        <f t="shared" si="6"/>
        <v>14</v>
      </c>
      <c r="X21" s="26">
        <f t="shared" si="7"/>
        <v>12</v>
      </c>
      <c r="Y21" s="26">
        <f t="shared" si="8"/>
        <v>1</v>
      </c>
      <c r="Z21" s="26">
        <f t="shared" si="9"/>
        <v>1</v>
      </c>
    </row>
    <row r="22" spans="2:26" ht="20.100000000000001" customHeight="1" thickBot="1" x14ac:dyDescent="0.25">
      <c r="B22" s="6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2</v>
      </c>
      <c r="L22" s="26">
        <v>2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0</v>
      </c>
      <c r="T22" s="26">
        <f t="shared" si="3"/>
        <v>0</v>
      </c>
      <c r="U22" s="26">
        <f t="shared" si="4"/>
        <v>0</v>
      </c>
      <c r="V22" s="26">
        <f t="shared" si="5"/>
        <v>0</v>
      </c>
      <c r="W22" s="26">
        <f t="shared" si="6"/>
        <v>2</v>
      </c>
      <c r="X22" s="26">
        <f t="shared" si="7"/>
        <v>2</v>
      </c>
      <c r="Y22" s="26">
        <f t="shared" si="8"/>
        <v>0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2</v>
      </c>
      <c r="D23" s="26">
        <v>1</v>
      </c>
      <c r="E23" s="26">
        <v>0</v>
      </c>
      <c r="F23" s="26">
        <v>1</v>
      </c>
      <c r="G23" s="26">
        <v>0</v>
      </c>
      <c r="H23" s="26">
        <v>0</v>
      </c>
      <c r="I23" s="26">
        <v>0</v>
      </c>
      <c r="J23" s="26">
        <v>0</v>
      </c>
      <c r="K23" s="26">
        <v>1</v>
      </c>
      <c r="L23" s="26">
        <v>1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f t="shared" si="2"/>
        <v>2</v>
      </c>
      <c r="T23" s="26">
        <f t="shared" si="3"/>
        <v>1</v>
      </c>
      <c r="U23" s="26">
        <f t="shared" si="4"/>
        <v>0</v>
      </c>
      <c r="V23" s="26">
        <f t="shared" si="5"/>
        <v>1</v>
      </c>
      <c r="W23" s="26">
        <f t="shared" si="6"/>
        <v>1</v>
      </c>
      <c r="X23" s="26">
        <f t="shared" si="7"/>
        <v>1</v>
      </c>
      <c r="Y23" s="26">
        <f t="shared" si="8"/>
        <v>0</v>
      </c>
      <c r="Z23" s="26">
        <f t="shared" si="9"/>
        <v>0</v>
      </c>
    </row>
    <row r="24" spans="2:26" ht="20.100000000000001" customHeight="1" thickBot="1" x14ac:dyDescent="0.25">
      <c r="B24" s="6" t="s">
        <v>14</v>
      </c>
      <c r="C24" s="26">
        <v>6</v>
      </c>
      <c r="D24" s="26">
        <v>4</v>
      </c>
      <c r="E24" s="26">
        <v>1</v>
      </c>
      <c r="F24" s="26">
        <v>1</v>
      </c>
      <c r="G24" s="26">
        <v>1</v>
      </c>
      <c r="H24" s="26">
        <v>1</v>
      </c>
      <c r="I24" s="26">
        <v>0</v>
      </c>
      <c r="J24" s="26">
        <v>0</v>
      </c>
      <c r="K24" s="26">
        <v>9</v>
      </c>
      <c r="L24" s="26">
        <v>4</v>
      </c>
      <c r="M24" s="26">
        <v>2</v>
      </c>
      <c r="N24" s="26">
        <v>3</v>
      </c>
      <c r="O24" s="26">
        <v>3</v>
      </c>
      <c r="P24" s="26">
        <v>2</v>
      </c>
      <c r="Q24" s="26">
        <v>1</v>
      </c>
      <c r="R24" s="26">
        <v>0</v>
      </c>
      <c r="S24" s="26">
        <f t="shared" si="2"/>
        <v>7</v>
      </c>
      <c r="T24" s="26">
        <f t="shared" si="3"/>
        <v>5</v>
      </c>
      <c r="U24" s="26">
        <f t="shared" si="4"/>
        <v>1</v>
      </c>
      <c r="V24" s="26">
        <f t="shared" si="5"/>
        <v>1</v>
      </c>
      <c r="W24" s="26">
        <f t="shared" si="6"/>
        <v>12</v>
      </c>
      <c r="X24" s="26">
        <f t="shared" si="7"/>
        <v>6</v>
      </c>
      <c r="Y24" s="26">
        <f t="shared" si="8"/>
        <v>3</v>
      </c>
      <c r="Z24" s="26">
        <f t="shared" si="9"/>
        <v>3</v>
      </c>
    </row>
    <row r="25" spans="2:26" ht="20.100000000000001" customHeight="1" thickBot="1" x14ac:dyDescent="0.25">
      <c r="B25" s="6" t="s">
        <v>15</v>
      </c>
      <c r="C25" s="26">
        <v>2</v>
      </c>
      <c r="D25" s="26">
        <v>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2</v>
      </c>
      <c r="L25" s="26">
        <v>0</v>
      </c>
      <c r="M25" s="26">
        <v>1</v>
      </c>
      <c r="N25" s="26">
        <v>1</v>
      </c>
      <c r="O25" s="26">
        <v>0</v>
      </c>
      <c r="P25" s="26">
        <v>0</v>
      </c>
      <c r="Q25" s="26">
        <v>0</v>
      </c>
      <c r="R25" s="26">
        <v>0</v>
      </c>
      <c r="S25" s="26">
        <f t="shared" si="2"/>
        <v>2</v>
      </c>
      <c r="T25" s="26">
        <f t="shared" si="3"/>
        <v>2</v>
      </c>
      <c r="U25" s="26">
        <f t="shared" si="4"/>
        <v>0</v>
      </c>
      <c r="V25" s="26">
        <f t="shared" si="5"/>
        <v>0</v>
      </c>
      <c r="W25" s="26">
        <f t="shared" si="6"/>
        <v>2</v>
      </c>
      <c r="X25" s="26">
        <f t="shared" si="7"/>
        <v>0</v>
      </c>
      <c r="Y25" s="26">
        <f t="shared" si="8"/>
        <v>1</v>
      </c>
      <c r="Z25" s="26">
        <f t="shared" si="9"/>
        <v>1</v>
      </c>
    </row>
    <row r="26" spans="2:26" ht="20.100000000000001" customHeight="1" thickBot="1" x14ac:dyDescent="0.25">
      <c r="B26" s="6" t="s">
        <v>16</v>
      </c>
      <c r="C26" s="26">
        <v>7</v>
      </c>
      <c r="D26" s="26">
        <v>5</v>
      </c>
      <c r="E26" s="26">
        <v>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1</v>
      </c>
      <c r="Q26" s="26">
        <v>0</v>
      </c>
      <c r="R26" s="26">
        <v>0</v>
      </c>
      <c r="S26" s="26">
        <f t="shared" si="2"/>
        <v>7</v>
      </c>
      <c r="T26" s="26">
        <f t="shared" si="3"/>
        <v>5</v>
      </c>
      <c r="U26" s="26">
        <f t="shared" si="4"/>
        <v>2</v>
      </c>
      <c r="V26" s="26">
        <f t="shared" si="5"/>
        <v>0</v>
      </c>
      <c r="W26" s="26">
        <f t="shared" si="6"/>
        <v>1</v>
      </c>
      <c r="X26" s="26">
        <f t="shared" si="7"/>
        <v>1</v>
      </c>
      <c r="Y26" s="26">
        <f t="shared" si="8"/>
        <v>0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11</v>
      </c>
      <c r="D27" s="26">
        <v>10</v>
      </c>
      <c r="E27" s="26">
        <v>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2</v>
      </c>
      <c r="L27" s="26">
        <v>1</v>
      </c>
      <c r="M27" s="26">
        <v>1</v>
      </c>
      <c r="N27" s="26">
        <v>0</v>
      </c>
      <c r="O27" s="26">
        <v>4</v>
      </c>
      <c r="P27" s="26">
        <v>4</v>
      </c>
      <c r="Q27" s="26">
        <v>0</v>
      </c>
      <c r="R27" s="26">
        <v>0</v>
      </c>
      <c r="S27" s="26">
        <f t="shared" si="2"/>
        <v>11</v>
      </c>
      <c r="T27" s="26">
        <f t="shared" si="3"/>
        <v>10</v>
      </c>
      <c r="U27" s="26">
        <f t="shared" si="4"/>
        <v>1</v>
      </c>
      <c r="V27" s="26">
        <f t="shared" si="5"/>
        <v>0</v>
      </c>
      <c r="W27" s="26">
        <f t="shared" si="6"/>
        <v>6</v>
      </c>
      <c r="X27" s="26">
        <f t="shared" si="7"/>
        <v>5</v>
      </c>
      <c r="Y27" s="26">
        <f t="shared" si="8"/>
        <v>1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0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0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85</v>
      </c>
      <c r="D29" s="13">
        <f t="shared" ref="D29:R29" si="10">SUM(D12:D28)</f>
        <v>61</v>
      </c>
      <c r="E29" s="13">
        <f t="shared" si="10"/>
        <v>14</v>
      </c>
      <c r="F29" s="13">
        <f t="shared" si="10"/>
        <v>10</v>
      </c>
      <c r="G29" s="13">
        <f t="shared" si="10"/>
        <v>18</v>
      </c>
      <c r="H29" s="13">
        <f t="shared" si="10"/>
        <v>16</v>
      </c>
      <c r="I29" s="13">
        <f t="shared" si="10"/>
        <v>2</v>
      </c>
      <c r="J29" s="13">
        <f t="shared" si="10"/>
        <v>0</v>
      </c>
      <c r="K29" s="13">
        <f t="shared" si="10"/>
        <v>54</v>
      </c>
      <c r="L29" s="13">
        <f t="shared" si="10"/>
        <v>34</v>
      </c>
      <c r="M29" s="13">
        <f t="shared" si="10"/>
        <v>11</v>
      </c>
      <c r="N29" s="13">
        <f t="shared" si="10"/>
        <v>9</v>
      </c>
      <c r="O29" s="13">
        <f t="shared" si="10"/>
        <v>19</v>
      </c>
      <c r="P29" s="13">
        <f t="shared" si="10"/>
        <v>16</v>
      </c>
      <c r="Q29" s="13">
        <f t="shared" si="10"/>
        <v>3</v>
      </c>
      <c r="R29" s="13">
        <f t="shared" si="10"/>
        <v>0</v>
      </c>
      <c r="S29" s="13">
        <f>SUM(S12:S28)</f>
        <v>103</v>
      </c>
      <c r="T29" s="13">
        <f t="shared" ref="T29:Z29" si="11">SUM(T12:T28)</f>
        <v>77</v>
      </c>
      <c r="U29" s="13">
        <f t="shared" si="11"/>
        <v>16</v>
      </c>
      <c r="V29" s="13">
        <f t="shared" si="11"/>
        <v>10</v>
      </c>
      <c r="W29" s="13">
        <f t="shared" si="11"/>
        <v>73</v>
      </c>
      <c r="X29" s="13">
        <f t="shared" si="11"/>
        <v>50</v>
      </c>
      <c r="Y29" s="13">
        <f t="shared" si="11"/>
        <v>14</v>
      </c>
      <c r="Z29" s="13">
        <f t="shared" si="11"/>
        <v>9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38" t="s">
        <v>122</v>
      </c>
      <c r="D33" s="38"/>
      <c r="E33" s="38"/>
      <c r="F33" s="38"/>
      <c r="G33" s="38" t="s">
        <v>122</v>
      </c>
      <c r="H33" s="38"/>
      <c r="I33" s="38"/>
      <c r="J33" s="38"/>
      <c r="K33" s="38" t="s">
        <v>122</v>
      </c>
      <c r="L33" s="38"/>
      <c r="M33" s="38"/>
      <c r="N33" s="38"/>
    </row>
    <row r="34" spans="2:14" ht="44.25" customHeight="1" thickBot="1" x14ac:dyDescent="0.25">
      <c r="B34" s="20"/>
      <c r="C34" s="60" t="s">
        <v>99</v>
      </c>
      <c r="D34" s="59"/>
      <c r="E34" s="59"/>
      <c r="F34" s="59"/>
      <c r="G34" s="60" t="s">
        <v>101</v>
      </c>
      <c r="H34" s="59"/>
      <c r="I34" s="59"/>
      <c r="J34" s="59"/>
      <c r="K34" s="60" t="s">
        <v>100</v>
      </c>
      <c r="L34" s="59"/>
      <c r="M34" s="59"/>
      <c r="N34" s="59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-6.6666666666666666E-2</v>
      </c>
      <c r="D36" s="15">
        <f t="shared" si="12"/>
        <v>0.375</v>
      </c>
      <c r="E36" s="15">
        <f t="shared" si="12"/>
        <v>-0.8</v>
      </c>
      <c r="F36" s="15">
        <f t="shared" si="12"/>
        <v>0</v>
      </c>
      <c r="G36" s="15" t="str">
        <f t="shared" si="12"/>
        <v>-</v>
      </c>
      <c r="H36" s="15" t="str">
        <f t="shared" si="12"/>
        <v>-</v>
      </c>
      <c r="I36" s="15" t="str">
        <f t="shared" si="12"/>
        <v>-</v>
      </c>
      <c r="J36" s="15" t="str">
        <f t="shared" si="12"/>
        <v>-</v>
      </c>
      <c r="K36" s="15">
        <f>IF(S12=0,"-",IF(W12=0,"-",(W12-S12)/S12))</f>
        <v>-0.22222222222222221</v>
      </c>
      <c r="L36" s="15">
        <f>IF(T12=0,"-",IF(X12=0,"-",(X12-T12)/T12))</f>
        <v>0</v>
      </c>
      <c r="M36" s="15">
        <f>IF(U12=0,"-",IF(Y12=0,"-",(Y12-U12)/U12))</f>
        <v>-0.8</v>
      </c>
      <c r="N36" s="15">
        <f>IF(V12=0,"-",IF(Z12=0,"-",(Z12-V12)/V12))</f>
        <v>0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0</v>
      </c>
      <c r="D37" s="15">
        <f t="shared" si="13"/>
        <v>0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0</v>
      </c>
      <c r="L37" s="15">
        <f t="shared" si="14"/>
        <v>0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-0.25</v>
      </c>
      <c r="D38" s="15">
        <f t="shared" si="15"/>
        <v>-0.66666666666666663</v>
      </c>
      <c r="E38" s="15">
        <f t="shared" si="15"/>
        <v>1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0</v>
      </c>
      <c r="L38" s="15">
        <f t="shared" si="16"/>
        <v>-0.66666666666666663</v>
      </c>
      <c r="M38" s="15">
        <f t="shared" si="16"/>
        <v>2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0</v>
      </c>
      <c r="D40" s="15">
        <f t="shared" si="19"/>
        <v>-0.66666666666666663</v>
      </c>
      <c r="E40" s="15" t="str">
        <f t="shared" si="19"/>
        <v>-</v>
      </c>
      <c r="F40" s="15" t="str">
        <f t="shared" si="19"/>
        <v>-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0</v>
      </c>
      <c r="L40" s="15">
        <f t="shared" si="20"/>
        <v>-0.66666666666666663</v>
      </c>
      <c r="M40" s="15" t="str">
        <f t="shared" si="20"/>
        <v>-</v>
      </c>
      <c r="N40" s="15" t="str">
        <f t="shared" si="20"/>
        <v>-</v>
      </c>
    </row>
    <row r="41" spans="2:14" ht="20.100000000000001" customHeight="1" thickBot="1" x14ac:dyDescent="0.25">
      <c r="B41" s="6" t="s">
        <v>7</v>
      </c>
      <c r="C41" s="15" t="str">
        <f t="shared" ref="C41:J41" si="21">IF(C17=0,"-",IF(K17=0,"-",(K17-C17)/C17))</f>
        <v>-</v>
      </c>
      <c r="D41" s="15" t="str">
        <f t="shared" si="21"/>
        <v>-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 t="str">
        <f t="shared" ref="K41:N41" si="22">IF(S17=0,"-",IF(W17=0,"-",(W17-S17)/S17))</f>
        <v>-</v>
      </c>
      <c r="L41" s="15" t="str">
        <f t="shared" si="22"/>
        <v>-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 t="str">
        <f t="shared" ref="C42:J42" si="23">IF(C18=0,"-",IF(K18=0,"-",(K18-C18)/C18))</f>
        <v>-</v>
      </c>
      <c r="D42" s="15" t="str">
        <f t="shared" si="23"/>
        <v>-</v>
      </c>
      <c r="E42" s="15" t="str">
        <f t="shared" si="23"/>
        <v>-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 t="str">
        <f t="shared" ref="K42:N42" si="24">IF(S18=0,"-",IF(W18=0,"-",(W18-S18)/S18))</f>
        <v>-</v>
      </c>
      <c r="L42" s="15" t="str">
        <f t="shared" si="24"/>
        <v>-</v>
      </c>
      <c r="M42" s="15" t="str">
        <f t="shared" si="24"/>
        <v>-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-0.5</v>
      </c>
      <c r="D43" s="15">
        <f t="shared" si="25"/>
        <v>0</v>
      </c>
      <c r="E43" s="15" t="str">
        <f t="shared" si="25"/>
        <v>-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-0.6</v>
      </c>
      <c r="L43" s="15">
        <f t="shared" si="26"/>
        <v>-0.33333333333333331</v>
      </c>
      <c r="M43" s="15" t="str">
        <f t="shared" si="26"/>
        <v>-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-0.52941176470588236</v>
      </c>
      <c r="D44" s="15">
        <f t="shared" si="27"/>
        <v>-0.61538461538461542</v>
      </c>
      <c r="E44" s="15">
        <f t="shared" si="27"/>
        <v>1</v>
      </c>
      <c r="F44" s="15">
        <f t="shared" si="27"/>
        <v>-0.66666666666666663</v>
      </c>
      <c r="G44" s="15">
        <f t="shared" si="27"/>
        <v>-0.625</v>
      </c>
      <c r="H44" s="15">
        <f t="shared" si="27"/>
        <v>-0.66666666666666663</v>
      </c>
      <c r="I44" s="15">
        <f t="shared" si="27"/>
        <v>-0.5</v>
      </c>
      <c r="J44" s="15" t="str">
        <f t="shared" si="27"/>
        <v>-</v>
      </c>
      <c r="K44" s="15">
        <f t="shared" ref="K44:N44" si="28">IF(S20=0,"-",IF(W20=0,"-",(W20-S20)/S20))</f>
        <v>-0.56000000000000005</v>
      </c>
      <c r="L44" s="15">
        <f t="shared" si="28"/>
        <v>-0.63157894736842102</v>
      </c>
      <c r="M44" s="15">
        <f t="shared" si="28"/>
        <v>0</v>
      </c>
      <c r="N44" s="15">
        <f t="shared" si="28"/>
        <v>-0.66666666666666663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0.75</v>
      </c>
      <c r="D45" s="15">
        <f t="shared" si="29"/>
        <v>4</v>
      </c>
      <c r="E45" s="15">
        <f t="shared" si="29"/>
        <v>-0.5</v>
      </c>
      <c r="F45" s="15">
        <f t="shared" si="29"/>
        <v>0</v>
      </c>
      <c r="G45" s="15">
        <f t="shared" si="29"/>
        <v>1.3333333333333333</v>
      </c>
      <c r="H45" s="15">
        <f t="shared" si="29"/>
        <v>1.3333333333333333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1</v>
      </c>
      <c r="L45" s="15">
        <f t="shared" si="30"/>
        <v>2</v>
      </c>
      <c r="M45" s="15">
        <f t="shared" si="30"/>
        <v>-0.5</v>
      </c>
      <c r="N45" s="15">
        <f t="shared" si="30"/>
        <v>0</v>
      </c>
    </row>
    <row r="46" spans="2:14" ht="20.100000000000001" customHeight="1" thickBot="1" x14ac:dyDescent="0.25">
      <c r="B46" s="6" t="s">
        <v>12</v>
      </c>
      <c r="C46" s="15" t="str">
        <f t="shared" ref="C46:J46" si="31">IF(C22=0,"-",IF(K22=0,"-",(K22-C22)/C22))</f>
        <v>-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 t="str">
        <f t="shared" ref="K46:N46" si="32">IF(S22=0,"-",IF(W22=0,"-",(W22-S22)/S22))</f>
        <v>-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-0.5</v>
      </c>
      <c r="D47" s="15">
        <f t="shared" si="33"/>
        <v>0</v>
      </c>
      <c r="E47" s="15" t="str">
        <f t="shared" si="33"/>
        <v>-</v>
      </c>
      <c r="F47" s="15" t="str">
        <f t="shared" si="33"/>
        <v>-</v>
      </c>
      <c r="G47" s="15" t="str">
        <f t="shared" si="33"/>
        <v>-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-0.5</v>
      </c>
      <c r="L47" s="15">
        <f t="shared" si="34"/>
        <v>0</v>
      </c>
      <c r="M47" s="15" t="str">
        <f t="shared" si="34"/>
        <v>-</v>
      </c>
      <c r="N47" s="15" t="str">
        <f t="shared" si="34"/>
        <v>-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0.5</v>
      </c>
      <c r="D48" s="15">
        <f t="shared" si="35"/>
        <v>0</v>
      </c>
      <c r="E48" s="15">
        <f t="shared" si="35"/>
        <v>1</v>
      </c>
      <c r="F48" s="15">
        <f t="shared" si="35"/>
        <v>2</v>
      </c>
      <c r="G48" s="15">
        <f t="shared" si="35"/>
        <v>2</v>
      </c>
      <c r="H48" s="15">
        <f t="shared" si="35"/>
        <v>1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0.7142857142857143</v>
      </c>
      <c r="L48" s="15">
        <f t="shared" si="36"/>
        <v>0.2</v>
      </c>
      <c r="M48" s="15">
        <f t="shared" si="36"/>
        <v>2</v>
      </c>
      <c r="N48" s="15">
        <f t="shared" si="36"/>
        <v>2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0</v>
      </c>
      <c r="D49" s="15" t="str">
        <f t="shared" si="37"/>
        <v>-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0</v>
      </c>
      <c r="L49" s="15" t="str">
        <f t="shared" si="38"/>
        <v>-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 t="str">
        <f t="shared" ref="C50:J50" si="39">IF(C26=0,"-",IF(K26=0,"-",(K26-C26)/C26))</f>
        <v>-</v>
      </c>
      <c r="D50" s="15" t="str">
        <f t="shared" si="39"/>
        <v>-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>
        <f t="shared" ref="K50:N50" si="40">IF(S26=0,"-",IF(W26=0,"-",(W26-S26)/S26))</f>
        <v>-0.8571428571428571</v>
      </c>
      <c r="L50" s="15">
        <f t="shared" si="40"/>
        <v>-0.8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-0.81818181818181823</v>
      </c>
      <c r="D51" s="15">
        <f t="shared" si="41"/>
        <v>-0.9</v>
      </c>
      <c r="E51" s="15">
        <f t="shared" si="41"/>
        <v>0</v>
      </c>
      <c r="F51" s="15" t="str">
        <f t="shared" si="41"/>
        <v>-</v>
      </c>
      <c r="G51" s="15" t="str">
        <f t="shared" si="41"/>
        <v>-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-0.45454545454545453</v>
      </c>
      <c r="L51" s="15">
        <f t="shared" si="42"/>
        <v>-0.5</v>
      </c>
      <c r="M51" s="15">
        <f t="shared" si="42"/>
        <v>0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-0.36470588235294116</v>
      </c>
      <c r="D53" s="16">
        <f t="shared" si="45"/>
        <v>-0.44262295081967212</v>
      </c>
      <c r="E53" s="16">
        <f t="shared" si="45"/>
        <v>-0.21428571428571427</v>
      </c>
      <c r="F53" s="16">
        <f t="shared" si="45"/>
        <v>-0.1</v>
      </c>
      <c r="G53" s="16">
        <f t="shared" si="45"/>
        <v>5.5555555555555552E-2</v>
      </c>
      <c r="H53" s="16">
        <f t="shared" si="45"/>
        <v>0</v>
      </c>
      <c r="I53" s="16">
        <f t="shared" si="45"/>
        <v>0.5</v>
      </c>
      <c r="J53" s="16" t="str">
        <f t="shared" si="45"/>
        <v>-</v>
      </c>
      <c r="K53" s="16">
        <f t="shared" ref="K53:N53" si="46">IF(S29=0,"-",IF(W29=0,"-",(W29-S29)/S29))</f>
        <v>-0.29126213592233008</v>
      </c>
      <c r="L53" s="16">
        <f t="shared" si="46"/>
        <v>-0.35064935064935066</v>
      </c>
      <c r="M53" s="16">
        <f t="shared" si="46"/>
        <v>-0.125</v>
      </c>
      <c r="N53" s="16">
        <f t="shared" si="46"/>
        <v>-0.1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7" t="s">
        <v>119</v>
      </c>
      <c r="D8" s="38"/>
      <c r="E8" s="38"/>
      <c r="F8" s="38"/>
      <c r="G8" s="38"/>
      <c r="H8" s="38"/>
      <c r="I8" s="38"/>
      <c r="J8" s="38"/>
      <c r="K8" s="37" t="s">
        <v>120</v>
      </c>
      <c r="L8" s="38"/>
      <c r="M8" s="38"/>
      <c r="N8" s="38"/>
      <c r="O8" s="38"/>
      <c r="P8" s="38"/>
      <c r="Q8" s="38"/>
      <c r="R8" s="38"/>
    </row>
    <row r="9" spans="2:18" ht="44.1" customHeight="1" thickBot="1" x14ac:dyDescent="0.25">
      <c r="C9" s="39" t="s">
        <v>20</v>
      </c>
      <c r="D9" s="41" t="s">
        <v>28</v>
      </c>
      <c r="E9" s="32" t="s">
        <v>21</v>
      </c>
      <c r="F9" s="34" t="s">
        <v>22</v>
      </c>
      <c r="G9" s="35"/>
      <c r="H9" s="36"/>
      <c r="I9" s="32" t="s">
        <v>23</v>
      </c>
      <c r="J9" s="32" t="s">
        <v>24</v>
      </c>
      <c r="K9" s="32" t="s">
        <v>20</v>
      </c>
      <c r="L9" s="41" t="s">
        <v>28</v>
      </c>
      <c r="M9" s="32" t="s">
        <v>21</v>
      </c>
      <c r="N9" s="34" t="s">
        <v>22</v>
      </c>
      <c r="O9" s="35"/>
      <c r="P9" s="36"/>
      <c r="Q9" s="32" t="s">
        <v>23</v>
      </c>
      <c r="R9" s="32" t="s">
        <v>24</v>
      </c>
    </row>
    <row r="10" spans="2:18" ht="44.1" customHeight="1" thickBot="1" x14ac:dyDescent="0.25">
      <c r="C10" s="40"/>
      <c r="D10" s="42"/>
      <c r="E10" s="33"/>
      <c r="F10" s="10" t="s">
        <v>25</v>
      </c>
      <c r="G10" s="10" t="s">
        <v>26</v>
      </c>
      <c r="H10" s="10" t="s">
        <v>27</v>
      </c>
      <c r="I10" s="33"/>
      <c r="J10" s="33"/>
      <c r="K10" s="33"/>
      <c r="L10" s="42"/>
      <c r="M10" s="33"/>
      <c r="N10" s="10" t="s">
        <v>25</v>
      </c>
      <c r="O10" s="10" t="s">
        <v>26</v>
      </c>
      <c r="P10" s="10" t="s">
        <v>27</v>
      </c>
      <c r="Q10" s="33"/>
      <c r="R10" s="33"/>
    </row>
    <row r="11" spans="2:18" ht="20.100000000000001" customHeight="1" thickBot="1" x14ac:dyDescent="0.25">
      <c r="B11" s="5" t="s">
        <v>2</v>
      </c>
      <c r="C11" s="12">
        <v>8316</v>
      </c>
      <c r="D11" s="12">
        <v>178</v>
      </c>
      <c r="E11" s="12">
        <v>9</v>
      </c>
      <c r="F11" s="12">
        <v>6013</v>
      </c>
      <c r="G11" s="12">
        <v>86</v>
      </c>
      <c r="H11" s="12">
        <v>649</v>
      </c>
      <c r="I11" s="12">
        <v>780</v>
      </c>
      <c r="J11" s="12">
        <v>601</v>
      </c>
      <c r="K11" s="12">
        <v>7442</v>
      </c>
      <c r="L11" s="12">
        <v>225</v>
      </c>
      <c r="M11" s="12">
        <v>15</v>
      </c>
      <c r="N11" s="12">
        <v>5449</v>
      </c>
      <c r="O11" s="12">
        <v>67</v>
      </c>
      <c r="P11" s="12">
        <v>740</v>
      </c>
      <c r="Q11" s="12">
        <v>683</v>
      </c>
      <c r="R11" s="12">
        <v>263</v>
      </c>
    </row>
    <row r="12" spans="2:18" ht="20.100000000000001" customHeight="1" thickBot="1" x14ac:dyDescent="0.25">
      <c r="B12" s="6" t="s">
        <v>3</v>
      </c>
      <c r="C12" s="12">
        <v>1119</v>
      </c>
      <c r="D12" s="12">
        <v>2</v>
      </c>
      <c r="E12" s="12">
        <v>2</v>
      </c>
      <c r="F12" s="12">
        <v>847</v>
      </c>
      <c r="G12" s="12">
        <v>8</v>
      </c>
      <c r="H12" s="12">
        <v>109</v>
      </c>
      <c r="I12" s="12">
        <v>140</v>
      </c>
      <c r="J12" s="12">
        <v>11</v>
      </c>
      <c r="K12" s="12">
        <v>708</v>
      </c>
      <c r="L12" s="12">
        <v>5</v>
      </c>
      <c r="M12" s="12">
        <v>10</v>
      </c>
      <c r="N12" s="12">
        <v>443</v>
      </c>
      <c r="O12" s="12">
        <v>15</v>
      </c>
      <c r="P12" s="12">
        <v>168</v>
      </c>
      <c r="Q12" s="12">
        <v>63</v>
      </c>
      <c r="R12" s="12">
        <v>4</v>
      </c>
    </row>
    <row r="13" spans="2:18" ht="20.100000000000001" customHeight="1" thickBot="1" x14ac:dyDescent="0.25">
      <c r="B13" s="6" t="s">
        <v>4</v>
      </c>
      <c r="C13" s="12">
        <v>742</v>
      </c>
      <c r="D13" s="12">
        <v>4</v>
      </c>
      <c r="E13" s="12">
        <v>0</v>
      </c>
      <c r="F13" s="12">
        <v>495</v>
      </c>
      <c r="G13" s="12">
        <v>5</v>
      </c>
      <c r="H13" s="12">
        <v>119</v>
      </c>
      <c r="I13" s="12">
        <v>88</v>
      </c>
      <c r="J13" s="12">
        <v>31</v>
      </c>
      <c r="K13" s="12">
        <v>665</v>
      </c>
      <c r="L13" s="12">
        <v>0</v>
      </c>
      <c r="M13" s="12">
        <v>0</v>
      </c>
      <c r="N13" s="12">
        <v>418</v>
      </c>
      <c r="O13" s="12">
        <v>8</v>
      </c>
      <c r="P13" s="12">
        <v>88</v>
      </c>
      <c r="Q13" s="12">
        <v>104</v>
      </c>
      <c r="R13" s="12">
        <v>47</v>
      </c>
    </row>
    <row r="14" spans="2:18" ht="20.100000000000001" customHeight="1" thickBot="1" x14ac:dyDescent="0.25">
      <c r="B14" s="6" t="s">
        <v>5</v>
      </c>
      <c r="C14" s="12">
        <v>1202</v>
      </c>
      <c r="D14" s="12">
        <v>41</v>
      </c>
      <c r="E14" s="12">
        <v>3</v>
      </c>
      <c r="F14" s="12">
        <v>837</v>
      </c>
      <c r="G14" s="12">
        <v>21</v>
      </c>
      <c r="H14" s="12">
        <v>135</v>
      </c>
      <c r="I14" s="12">
        <v>154</v>
      </c>
      <c r="J14" s="12">
        <v>11</v>
      </c>
      <c r="K14" s="12">
        <v>1391</v>
      </c>
      <c r="L14" s="12">
        <v>47</v>
      </c>
      <c r="M14" s="12">
        <v>15</v>
      </c>
      <c r="N14" s="12">
        <v>893</v>
      </c>
      <c r="O14" s="12">
        <v>20</v>
      </c>
      <c r="P14" s="12">
        <v>280</v>
      </c>
      <c r="Q14" s="12">
        <v>128</v>
      </c>
      <c r="R14" s="12">
        <v>8</v>
      </c>
    </row>
    <row r="15" spans="2:18" ht="20.100000000000001" customHeight="1" thickBot="1" x14ac:dyDescent="0.25">
      <c r="B15" s="6" t="s">
        <v>6</v>
      </c>
      <c r="C15" s="12">
        <v>2246</v>
      </c>
      <c r="D15" s="12">
        <v>110</v>
      </c>
      <c r="E15" s="12">
        <v>8</v>
      </c>
      <c r="F15" s="12">
        <v>1440</v>
      </c>
      <c r="G15" s="12">
        <v>31</v>
      </c>
      <c r="H15" s="12">
        <v>276</v>
      </c>
      <c r="I15" s="12">
        <v>338</v>
      </c>
      <c r="J15" s="12">
        <v>43</v>
      </c>
      <c r="K15" s="12">
        <v>2092</v>
      </c>
      <c r="L15" s="12">
        <v>61</v>
      </c>
      <c r="M15" s="12">
        <v>3</v>
      </c>
      <c r="N15" s="12">
        <v>1493</v>
      </c>
      <c r="O15" s="12">
        <v>37</v>
      </c>
      <c r="P15" s="12">
        <v>161</v>
      </c>
      <c r="Q15" s="12">
        <v>266</v>
      </c>
      <c r="R15" s="12">
        <v>71</v>
      </c>
    </row>
    <row r="16" spans="2:18" ht="20.100000000000001" customHeight="1" thickBot="1" x14ac:dyDescent="0.25">
      <c r="B16" s="6" t="s">
        <v>7</v>
      </c>
      <c r="C16" s="12">
        <v>452</v>
      </c>
      <c r="D16" s="12">
        <v>3</v>
      </c>
      <c r="E16" s="12">
        <v>0</v>
      </c>
      <c r="F16" s="12">
        <v>290</v>
      </c>
      <c r="G16" s="12">
        <v>13</v>
      </c>
      <c r="H16" s="12">
        <v>20</v>
      </c>
      <c r="I16" s="12">
        <v>74</v>
      </c>
      <c r="J16" s="12">
        <v>52</v>
      </c>
      <c r="K16" s="12">
        <v>453</v>
      </c>
      <c r="L16" s="12">
        <v>1</v>
      </c>
      <c r="M16" s="12">
        <v>0</v>
      </c>
      <c r="N16" s="12">
        <v>263</v>
      </c>
      <c r="O16" s="12">
        <v>12</v>
      </c>
      <c r="P16" s="12">
        <v>26</v>
      </c>
      <c r="Q16" s="12">
        <v>70</v>
      </c>
      <c r="R16" s="12">
        <v>81</v>
      </c>
    </row>
    <row r="17" spans="2:18" ht="20.100000000000001" customHeight="1" thickBot="1" x14ac:dyDescent="0.25">
      <c r="B17" s="6" t="s">
        <v>8</v>
      </c>
      <c r="C17" s="12">
        <v>1330</v>
      </c>
      <c r="D17" s="12">
        <v>17</v>
      </c>
      <c r="E17" s="12">
        <v>7</v>
      </c>
      <c r="F17" s="12">
        <v>1098</v>
      </c>
      <c r="G17" s="12">
        <v>34</v>
      </c>
      <c r="H17" s="12">
        <v>131</v>
      </c>
      <c r="I17" s="12">
        <v>32</v>
      </c>
      <c r="J17" s="12">
        <v>11</v>
      </c>
      <c r="K17" s="12">
        <v>1207</v>
      </c>
      <c r="L17" s="12">
        <v>13</v>
      </c>
      <c r="M17" s="12">
        <v>5</v>
      </c>
      <c r="N17" s="12">
        <v>893</v>
      </c>
      <c r="O17" s="12">
        <v>22</v>
      </c>
      <c r="P17" s="12">
        <v>237</v>
      </c>
      <c r="Q17" s="12">
        <v>25</v>
      </c>
      <c r="R17" s="12">
        <v>12</v>
      </c>
    </row>
    <row r="18" spans="2:18" ht="20.100000000000001" customHeight="1" thickBot="1" x14ac:dyDescent="0.25">
      <c r="B18" s="6" t="s">
        <v>9</v>
      </c>
      <c r="C18" s="12">
        <v>1464</v>
      </c>
      <c r="D18" s="12">
        <v>20</v>
      </c>
      <c r="E18" s="12">
        <v>2</v>
      </c>
      <c r="F18" s="12">
        <v>1153</v>
      </c>
      <c r="G18" s="12">
        <v>45</v>
      </c>
      <c r="H18" s="12">
        <v>117</v>
      </c>
      <c r="I18" s="12">
        <v>119</v>
      </c>
      <c r="J18" s="12">
        <v>8</v>
      </c>
      <c r="K18" s="12">
        <v>1232</v>
      </c>
      <c r="L18" s="12">
        <v>43</v>
      </c>
      <c r="M18" s="12">
        <v>0</v>
      </c>
      <c r="N18" s="12">
        <v>936</v>
      </c>
      <c r="O18" s="12">
        <v>30</v>
      </c>
      <c r="P18" s="12">
        <v>85</v>
      </c>
      <c r="Q18" s="12">
        <v>112</v>
      </c>
      <c r="R18" s="12">
        <v>26</v>
      </c>
    </row>
    <row r="19" spans="2:18" ht="20.100000000000001" customHeight="1" thickBot="1" x14ac:dyDescent="0.25">
      <c r="B19" s="6" t="s">
        <v>10</v>
      </c>
      <c r="C19" s="12">
        <v>5315</v>
      </c>
      <c r="D19" s="12">
        <v>123</v>
      </c>
      <c r="E19" s="12">
        <v>9</v>
      </c>
      <c r="F19" s="12">
        <v>3820</v>
      </c>
      <c r="G19" s="12">
        <v>74</v>
      </c>
      <c r="H19" s="12">
        <v>739</v>
      </c>
      <c r="I19" s="12">
        <v>473</v>
      </c>
      <c r="J19" s="12">
        <v>77</v>
      </c>
      <c r="K19" s="12">
        <v>4783</v>
      </c>
      <c r="L19" s="12">
        <v>70</v>
      </c>
      <c r="M19" s="12">
        <v>15</v>
      </c>
      <c r="N19" s="12">
        <v>3451</v>
      </c>
      <c r="O19" s="12">
        <v>48</v>
      </c>
      <c r="P19" s="12">
        <v>632</v>
      </c>
      <c r="Q19" s="12">
        <v>471</v>
      </c>
      <c r="R19" s="12">
        <v>96</v>
      </c>
    </row>
    <row r="20" spans="2:18" ht="20.100000000000001" customHeight="1" thickBot="1" x14ac:dyDescent="0.25">
      <c r="B20" s="6" t="s">
        <v>11</v>
      </c>
      <c r="C20" s="12">
        <v>5626</v>
      </c>
      <c r="D20" s="12">
        <v>132</v>
      </c>
      <c r="E20" s="12">
        <v>4</v>
      </c>
      <c r="F20" s="12">
        <v>3877</v>
      </c>
      <c r="G20" s="12">
        <v>28</v>
      </c>
      <c r="H20" s="12">
        <v>696</v>
      </c>
      <c r="I20" s="12">
        <v>748</v>
      </c>
      <c r="J20" s="12">
        <v>141</v>
      </c>
      <c r="K20" s="12">
        <v>5238</v>
      </c>
      <c r="L20" s="12">
        <v>141</v>
      </c>
      <c r="M20" s="12">
        <v>18</v>
      </c>
      <c r="N20" s="12">
        <v>3073</v>
      </c>
      <c r="O20" s="12">
        <v>63</v>
      </c>
      <c r="P20" s="12">
        <v>784</v>
      </c>
      <c r="Q20" s="12">
        <v>929</v>
      </c>
      <c r="R20" s="12">
        <v>230</v>
      </c>
    </row>
    <row r="21" spans="2:18" ht="20.100000000000001" customHeight="1" thickBot="1" x14ac:dyDescent="0.25">
      <c r="B21" s="6" t="s">
        <v>12</v>
      </c>
      <c r="C21" s="12">
        <v>603</v>
      </c>
      <c r="D21" s="12">
        <v>17</v>
      </c>
      <c r="E21" s="12">
        <v>0</v>
      </c>
      <c r="F21" s="12">
        <v>397</v>
      </c>
      <c r="G21" s="12">
        <v>12</v>
      </c>
      <c r="H21" s="12">
        <v>91</v>
      </c>
      <c r="I21" s="12">
        <v>23</v>
      </c>
      <c r="J21" s="12">
        <v>63</v>
      </c>
      <c r="K21" s="12">
        <v>546</v>
      </c>
      <c r="L21" s="12">
        <v>5</v>
      </c>
      <c r="M21" s="12">
        <v>0</v>
      </c>
      <c r="N21" s="12">
        <v>372</v>
      </c>
      <c r="O21" s="12">
        <v>6</v>
      </c>
      <c r="P21" s="12">
        <v>79</v>
      </c>
      <c r="Q21" s="12">
        <v>32</v>
      </c>
      <c r="R21" s="12">
        <v>52</v>
      </c>
    </row>
    <row r="22" spans="2:18" ht="20.100000000000001" customHeight="1" thickBot="1" x14ac:dyDescent="0.25">
      <c r="B22" s="6" t="s">
        <v>13</v>
      </c>
      <c r="C22" s="12">
        <v>1736</v>
      </c>
      <c r="D22" s="12">
        <v>65</v>
      </c>
      <c r="E22" s="12">
        <v>4</v>
      </c>
      <c r="F22" s="12">
        <v>1390</v>
      </c>
      <c r="G22" s="12">
        <v>17</v>
      </c>
      <c r="H22" s="12">
        <v>135</v>
      </c>
      <c r="I22" s="12">
        <v>107</v>
      </c>
      <c r="J22" s="12">
        <v>18</v>
      </c>
      <c r="K22" s="12">
        <v>1397</v>
      </c>
      <c r="L22" s="12">
        <v>10</v>
      </c>
      <c r="M22" s="12">
        <v>10</v>
      </c>
      <c r="N22" s="12">
        <v>1060</v>
      </c>
      <c r="O22" s="12">
        <v>25</v>
      </c>
      <c r="P22" s="12">
        <v>150</v>
      </c>
      <c r="Q22" s="12">
        <v>107</v>
      </c>
      <c r="R22" s="12">
        <v>35</v>
      </c>
    </row>
    <row r="23" spans="2:18" ht="20.100000000000001" customHeight="1" thickBot="1" x14ac:dyDescent="0.25">
      <c r="B23" s="6" t="s">
        <v>14</v>
      </c>
      <c r="C23" s="12">
        <v>6472</v>
      </c>
      <c r="D23" s="12">
        <v>59</v>
      </c>
      <c r="E23" s="12">
        <v>6</v>
      </c>
      <c r="F23" s="12">
        <v>4757</v>
      </c>
      <c r="G23" s="12">
        <v>40</v>
      </c>
      <c r="H23" s="12">
        <v>1042</v>
      </c>
      <c r="I23" s="12">
        <v>347</v>
      </c>
      <c r="J23" s="12">
        <v>221</v>
      </c>
      <c r="K23" s="12">
        <v>5575</v>
      </c>
      <c r="L23" s="12">
        <v>400</v>
      </c>
      <c r="M23" s="12">
        <v>3</v>
      </c>
      <c r="N23" s="12">
        <v>3599</v>
      </c>
      <c r="O23" s="12">
        <v>90</v>
      </c>
      <c r="P23" s="12">
        <v>988</v>
      </c>
      <c r="Q23" s="12">
        <v>411</v>
      </c>
      <c r="R23" s="12">
        <v>84</v>
      </c>
    </row>
    <row r="24" spans="2:18" ht="20.100000000000001" customHeight="1" thickBot="1" x14ac:dyDescent="0.25">
      <c r="B24" s="6" t="s">
        <v>15</v>
      </c>
      <c r="C24" s="12">
        <v>1491</v>
      </c>
      <c r="D24" s="12">
        <v>1</v>
      </c>
      <c r="E24" s="12">
        <v>4</v>
      </c>
      <c r="F24" s="12">
        <v>1160</v>
      </c>
      <c r="G24" s="12">
        <v>39</v>
      </c>
      <c r="H24" s="12">
        <v>103</v>
      </c>
      <c r="I24" s="12">
        <v>162</v>
      </c>
      <c r="J24" s="12">
        <v>22</v>
      </c>
      <c r="K24" s="12">
        <v>1499</v>
      </c>
      <c r="L24" s="12">
        <v>0</v>
      </c>
      <c r="M24" s="12">
        <v>5</v>
      </c>
      <c r="N24" s="12">
        <v>972</v>
      </c>
      <c r="O24" s="12">
        <v>43</v>
      </c>
      <c r="P24" s="12">
        <v>123</v>
      </c>
      <c r="Q24" s="12">
        <v>98</v>
      </c>
      <c r="R24" s="12">
        <v>258</v>
      </c>
    </row>
    <row r="25" spans="2:18" ht="20.100000000000001" customHeight="1" thickBot="1" x14ac:dyDescent="0.25">
      <c r="B25" s="6" t="s">
        <v>16</v>
      </c>
      <c r="C25" s="12">
        <v>480</v>
      </c>
      <c r="D25" s="12">
        <v>1</v>
      </c>
      <c r="E25" s="12">
        <v>0</v>
      </c>
      <c r="F25" s="12">
        <v>331</v>
      </c>
      <c r="G25" s="12">
        <v>1</v>
      </c>
      <c r="H25" s="12">
        <v>77</v>
      </c>
      <c r="I25" s="12">
        <v>59</v>
      </c>
      <c r="J25" s="12">
        <v>11</v>
      </c>
      <c r="K25" s="12">
        <v>475</v>
      </c>
      <c r="L25" s="12">
        <v>2</v>
      </c>
      <c r="M25" s="12">
        <v>4</v>
      </c>
      <c r="N25" s="12">
        <v>316</v>
      </c>
      <c r="O25" s="12">
        <v>0</v>
      </c>
      <c r="P25" s="12">
        <v>82</v>
      </c>
      <c r="Q25" s="12">
        <v>61</v>
      </c>
      <c r="R25" s="12">
        <v>10</v>
      </c>
    </row>
    <row r="26" spans="2:18" ht="20.100000000000001" customHeight="1" thickBot="1" x14ac:dyDescent="0.25">
      <c r="B26" s="7" t="s">
        <v>17</v>
      </c>
      <c r="C26" s="12">
        <v>1411</v>
      </c>
      <c r="D26" s="12">
        <v>80</v>
      </c>
      <c r="E26" s="12">
        <v>4</v>
      </c>
      <c r="F26" s="12">
        <v>823</v>
      </c>
      <c r="G26" s="12">
        <v>11</v>
      </c>
      <c r="H26" s="12">
        <v>382</v>
      </c>
      <c r="I26" s="12">
        <v>67</v>
      </c>
      <c r="J26" s="12">
        <v>44</v>
      </c>
      <c r="K26" s="12">
        <v>1287</v>
      </c>
      <c r="L26" s="12">
        <v>65</v>
      </c>
      <c r="M26" s="12">
        <v>9</v>
      </c>
      <c r="N26" s="12">
        <v>744</v>
      </c>
      <c r="O26" s="12">
        <v>14</v>
      </c>
      <c r="P26" s="12">
        <v>366</v>
      </c>
      <c r="Q26" s="12">
        <v>36</v>
      </c>
      <c r="R26" s="12">
        <v>53</v>
      </c>
    </row>
    <row r="27" spans="2:18" ht="20.100000000000001" customHeight="1" thickBot="1" x14ac:dyDescent="0.25">
      <c r="B27" s="8" t="s">
        <v>18</v>
      </c>
      <c r="C27" s="12">
        <v>203</v>
      </c>
      <c r="D27" s="12">
        <v>0</v>
      </c>
      <c r="E27" s="12">
        <v>0</v>
      </c>
      <c r="F27" s="12">
        <v>179</v>
      </c>
      <c r="G27" s="12">
        <v>0</v>
      </c>
      <c r="H27" s="12">
        <v>3</v>
      </c>
      <c r="I27" s="12">
        <v>21</v>
      </c>
      <c r="J27" s="12">
        <v>0</v>
      </c>
      <c r="K27" s="12">
        <v>195</v>
      </c>
      <c r="L27" s="12">
        <v>6</v>
      </c>
      <c r="M27" s="12">
        <v>0</v>
      </c>
      <c r="N27" s="12">
        <v>159</v>
      </c>
      <c r="O27" s="12">
        <v>0</v>
      </c>
      <c r="P27" s="12">
        <v>12</v>
      </c>
      <c r="Q27" s="12">
        <v>18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40208</v>
      </c>
      <c r="D28" s="13">
        <f t="shared" ref="D28:R28" si="0">SUM(D11:D27)</f>
        <v>853</v>
      </c>
      <c r="E28" s="13">
        <f t="shared" si="0"/>
        <v>62</v>
      </c>
      <c r="F28" s="13">
        <f t="shared" si="0"/>
        <v>28907</v>
      </c>
      <c r="G28" s="13">
        <f t="shared" si="0"/>
        <v>465</v>
      </c>
      <c r="H28" s="13">
        <f t="shared" si="0"/>
        <v>4824</v>
      </c>
      <c r="I28" s="13">
        <f t="shared" si="0"/>
        <v>3732</v>
      </c>
      <c r="J28" s="13">
        <f t="shared" si="0"/>
        <v>1365</v>
      </c>
      <c r="K28" s="13">
        <f t="shared" si="0"/>
        <v>36185</v>
      </c>
      <c r="L28" s="13">
        <f t="shared" si="0"/>
        <v>1094</v>
      </c>
      <c r="M28" s="13">
        <f t="shared" si="0"/>
        <v>112</v>
      </c>
      <c r="N28" s="13">
        <f t="shared" si="0"/>
        <v>24534</v>
      </c>
      <c r="O28" s="13">
        <f t="shared" si="0"/>
        <v>500</v>
      </c>
      <c r="P28" s="13">
        <f t="shared" si="0"/>
        <v>5001</v>
      </c>
      <c r="Q28" s="13">
        <f t="shared" si="0"/>
        <v>3614</v>
      </c>
      <c r="R28" s="13">
        <f t="shared" si="0"/>
        <v>1330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37" t="s">
        <v>109</v>
      </c>
      <c r="D32" s="38"/>
      <c r="E32" s="38"/>
      <c r="F32" s="38"/>
      <c r="G32" s="38"/>
      <c r="H32" s="38"/>
      <c r="I32" s="38"/>
      <c r="J32" s="38"/>
    </row>
    <row r="33" spans="2:10" ht="15" thickBot="1" x14ac:dyDescent="0.25">
      <c r="B33" s="14"/>
      <c r="C33" s="49" t="s">
        <v>121</v>
      </c>
      <c r="D33" s="49"/>
      <c r="E33" s="49"/>
      <c r="F33" s="49"/>
      <c r="G33" s="49"/>
      <c r="H33" s="49"/>
      <c r="I33" s="49"/>
      <c r="J33" s="49"/>
    </row>
    <row r="34" spans="2:10" ht="44.25" customHeight="1" thickBot="1" x14ac:dyDescent="0.25">
      <c r="B34" s="14"/>
      <c r="C34" s="39" t="s">
        <v>20</v>
      </c>
      <c r="D34" s="41" t="s">
        <v>28</v>
      </c>
      <c r="E34" s="32" t="s">
        <v>21</v>
      </c>
      <c r="F34" s="46" t="s">
        <v>22</v>
      </c>
      <c r="G34" s="47"/>
      <c r="H34" s="48"/>
      <c r="I34" s="32" t="s">
        <v>23</v>
      </c>
      <c r="J34" s="32" t="s">
        <v>24</v>
      </c>
    </row>
    <row r="35" spans="2:10" ht="44.25" customHeight="1" thickBot="1" x14ac:dyDescent="0.25">
      <c r="B35" s="14"/>
      <c r="C35" s="43"/>
      <c r="D35" s="44"/>
      <c r="E35" s="45"/>
      <c r="F35" s="10" t="s">
        <v>25</v>
      </c>
      <c r="G35" s="10" t="s">
        <v>26</v>
      </c>
      <c r="H35" s="10" t="s">
        <v>27</v>
      </c>
      <c r="I35" s="45"/>
      <c r="J35" s="45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-0.10509860509860509</v>
      </c>
      <c r="D36" s="15">
        <f t="shared" si="1"/>
        <v>0.2640449438202247</v>
      </c>
      <c r="E36" s="15">
        <f t="shared" si="1"/>
        <v>0.66666666666666663</v>
      </c>
      <c r="F36" s="15">
        <f t="shared" si="1"/>
        <v>-9.3796773657076338E-2</v>
      </c>
      <c r="G36" s="15">
        <f t="shared" si="1"/>
        <v>-0.22093023255813954</v>
      </c>
      <c r="H36" s="15">
        <f t="shared" si="1"/>
        <v>0.14021571648690292</v>
      </c>
      <c r="I36" s="15">
        <f t="shared" si="1"/>
        <v>-0.12435897435897436</v>
      </c>
      <c r="J36" s="15">
        <f t="shared" si="1"/>
        <v>-0.56239600665557399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-0.36729222520107241</v>
      </c>
      <c r="D37" s="15">
        <f t="shared" si="2"/>
        <v>1.5</v>
      </c>
      <c r="E37" s="15">
        <f t="shared" si="2"/>
        <v>4</v>
      </c>
      <c r="F37" s="15">
        <f t="shared" si="2"/>
        <v>-0.47697756788665879</v>
      </c>
      <c r="G37" s="15">
        <f t="shared" si="2"/>
        <v>0.875</v>
      </c>
      <c r="H37" s="15">
        <f t="shared" si="2"/>
        <v>0.54128440366972475</v>
      </c>
      <c r="I37" s="15">
        <f t="shared" si="2"/>
        <v>-0.55000000000000004</v>
      </c>
      <c r="J37" s="15">
        <f t="shared" si="2"/>
        <v>-0.63636363636363635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-0.10377358490566038</v>
      </c>
      <c r="D38" s="15">
        <f t="shared" si="3"/>
        <v>-1</v>
      </c>
      <c r="E38" s="15" t="str">
        <f t="shared" si="3"/>
        <v>-</v>
      </c>
      <c r="F38" s="15">
        <f t="shared" si="3"/>
        <v>-0.15555555555555556</v>
      </c>
      <c r="G38" s="15">
        <f t="shared" si="3"/>
        <v>0.6</v>
      </c>
      <c r="H38" s="15">
        <f t="shared" si="3"/>
        <v>-0.26050420168067229</v>
      </c>
      <c r="I38" s="15">
        <f t="shared" si="3"/>
        <v>0.18181818181818182</v>
      </c>
      <c r="J38" s="15">
        <f t="shared" si="3"/>
        <v>0.5161290322580645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0.15723793677204659</v>
      </c>
      <c r="D39" s="15">
        <f t="shared" si="4"/>
        <v>0.14634146341463414</v>
      </c>
      <c r="E39" s="15">
        <f t="shared" si="4"/>
        <v>4</v>
      </c>
      <c r="F39" s="15">
        <f t="shared" si="4"/>
        <v>6.6905615292712065E-2</v>
      </c>
      <c r="G39" s="15">
        <f t="shared" si="4"/>
        <v>-4.7619047619047616E-2</v>
      </c>
      <c r="H39" s="15">
        <f t="shared" si="4"/>
        <v>1.0740740740740742</v>
      </c>
      <c r="I39" s="15">
        <f t="shared" si="4"/>
        <v>-0.16883116883116883</v>
      </c>
      <c r="J39" s="15">
        <f t="shared" si="4"/>
        <v>-0.27272727272727271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-6.8566340160284955E-2</v>
      </c>
      <c r="D40" s="15">
        <f t="shared" si="5"/>
        <v>-0.44545454545454544</v>
      </c>
      <c r="E40" s="15">
        <f t="shared" si="5"/>
        <v>-0.625</v>
      </c>
      <c r="F40" s="15">
        <f t="shared" si="5"/>
        <v>3.6805555555555557E-2</v>
      </c>
      <c r="G40" s="15">
        <f t="shared" si="5"/>
        <v>0.19354838709677419</v>
      </c>
      <c r="H40" s="15">
        <f t="shared" si="5"/>
        <v>-0.41666666666666669</v>
      </c>
      <c r="I40" s="15">
        <f t="shared" si="5"/>
        <v>-0.21301775147928995</v>
      </c>
      <c r="J40" s="15">
        <f t="shared" si="5"/>
        <v>0.65116279069767447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2.2123893805309734E-3</v>
      </c>
      <c r="D41" s="15">
        <f t="shared" si="6"/>
        <v>-0.66666666666666663</v>
      </c>
      <c r="E41" s="15" t="str">
        <f t="shared" si="6"/>
        <v>-</v>
      </c>
      <c r="F41" s="15">
        <f t="shared" si="6"/>
        <v>-9.3103448275862075E-2</v>
      </c>
      <c r="G41" s="15">
        <f t="shared" si="6"/>
        <v>-7.6923076923076927E-2</v>
      </c>
      <c r="H41" s="15">
        <f t="shared" si="6"/>
        <v>0.3</v>
      </c>
      <c r="I41" s="15">
        <f t="shared" si="6"/>
        <v>-5.4054054054054057E-2</v>
      </c>
      <c r="J41" s="15">
        <f t="shared" si="6"/>
        <v>0.55769230769230771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-9.2481203007518803E-2</v>
      </c>
      <c r="D42" s="15">
        <f t="shared" si="7"/>
        <v>-0.23529411764705882</v>
      </c>
      <c r="E42" s="15">
        <f t="shared" si="7"/>
        <v>-0.2857142857142857</v>
      </c>
      <c r="F42" s="15">
        <f t="shared" si="7"/>
        <v>-0.18670309653916212</v>
      </c>
      <c r="G42" s="15">
        <f t="shared" si="7"/>
        <v>-0.35294117647058826</v>
      </c>
      <c r="H42" s="15">
        <f t="shared" si="7"/>
        <v>0.80916030534351147</v>
      </c>
      <c r="I42" s="15">
        <f t="shared" si="7"/>
        <v>-0.21875</v>
      </c>
      <c r="J42" s="15">
        <f t="shared" si="7"/>
        <v>9.0909090909090912E-2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-0.15846994535519127</v>
      </c>
      <c r="D43" s="15">
        <f t="shared" si="8"/>
        <v>1.1499999999999999</v>
      </c>
      <c r="E43" s="15">
        <f t="shared" si="8"/>
        <v>-1</v>
      </c>
      <c r="F43" s="15">
        <f t="shared" si="8"/>
        <v>-0.18820468343451865</v>
      </c>
      <c r="G43" s="15">
        <f t="shared" si="8"/>
        <v>-0.33333333333333331</v>
      </c>
      <c r="H43" s="15">
        <f t="shared" si="8"/>
        <v>-0.27350427350427353</v>
      </c>
      <c r="I43" s="15">
        <f t="shared" si="8"/>
        <v>-5.8823529411764705E-2</v>
      </c>
      <c r="J43" s="15">
        <f t="shared" si="8"/>
        <v>2.25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-0.10009407337723425</v>
      </c>
      <c r="D44" s="15">
        <f t="shared" si="9"/>
        <v>-0.43089430894308944</v>
      </c>
      <c r="E44" s="15">
        <f t="shared" si="9"/>
        <v>0.66666666666666663</v>
      </c>
      <c r="F44" s="15">
        <f t="shared" si="9"/>
        <v>-9.6596858638743455E-2</v>
      </c>
      <c r="G44" s="15">
        <f t="shared" si="9"/>
        <v>-0.35135135135135137</v>
      </c>
      <c r="H44" s="15">
        <f t="shared" si="9"/>
        <v>-0.14479025710419485</v>
      </c>
      <c r="I44" s="15">
        <f t="shared" si="9"/>
        <v>-4.2283298097251587E-3</v>
      </c>
      <c r="J44" s="15">
        <f t="shared" si="9"/>
        <v>0.24675324675324675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-6.8965517241379309E-2</v>
      </c>
      <c r="D45" s="15">
        <f t="shared" si="10"/>
        <v>6.8181818181818177E-2</v>
      </c>
      <c r="E45" s="15">
        <f t="shared" si="10"/>
        <v>3.5</v>
      </c>
      <c r="F45" s="15">
        <f t="shared" si="10"/>
        <v>-0.20737683776115554</v>
      </c>
      <c r="G45" s="15">
        <f t="shared" si="10"/>
        <v>1.25</v>
      </c>
      <c r="H45" s="15">
        <f t="shared" si="10"/>
        <v>0.12643678160919541</v>
      </c>
      <c r="I45" s="15">
        <f t="shared" si="10"/>
        <v>0.24197860962566844</v>
      </c>
      <c r="J45" s="15">
        <f t="shared" si="10"/>
        <v>0.63120567375886527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-9.4527363184079602E-2</v>
      </c>
      <c r="D46" s="15">
        <f t="shared" si="11"/>
        <v>-0.70588235294117652</v>
      </c>
      <c r="E46" s="15" t="str">
        <f t="shared" si="11"/>
        <v>-</v>
      </c>
      <c r="F46" s="15">
        <f t="shared" si="11"/>
        <v>-6.2972292191435769E-2</v>
      </c>
      <c r="G46" s="15">
        <f t="shared" si="11"/>
        <v>-0.5</v>
      </c>
      <c r="H46" s="15">
        <f t="shared" si="11"/>
        <v>-0.13186813186813187</v>
      </c>
      <c r="I46" s="15">
        <f t="shared" si="11"/>
        <v>0.39130434782608697</v>
      </c>
      <c r="J46" s="15">
        <f t="shared" si="11"/>
        <v>-0.17460317460317459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-0.19527649769585254</v>
      </c>
      <c r="D47" s="15">
        <f t="shared" si="12"/>
        <v>-0.84615384615384615</v>
      </c>
      <c r="E47" s="15">
        <f t="shared" si="12"/>
        <v>1.5</v>
      </c>
      <c r="F47" s="15">
        <f t="shared" si="12"/>
        <v>-0.23741007194244604</v>
      </c>
      <c r="G47" s="15">
        <f t="shared" si="12"/>
        <v>0.47058823529411764</v>
      </c>
      <c r="H47" s="15">
        <f t="shared" si="12"/>
        <v>0.1111111111111111</v>
      </c>
      <c r="I47" s="15">
        <f t="shared" si="12"/>
        <v>0</v>
      </c>
      <c r="J47" s="15">
        <f t="shared" si="12"/>
        <v>0.94444444444444442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-0.13859703337453647</v>
      </c>
      <c r="D48" s="15">
        <f t="shared" si="13"/>
        <v>5.7796610169491522</v>
      </c>
      <c r="E48" s="15">
        <f t="shared" si="13"/>
        <v>-0.5</v>
      </c>
      <c r="F48" s="15">
        <f t="shared" si="13"/>
        <v>-0.24343073365566534</v>
      </c>
      <c r="G48" s="15">
        <f t="shared" si="13"/>
        <v>1.25</v>
      </c>
      <c r="H48" s="15">
        <f t="shared" si="13"/>
        <v>-5.1823416506717852E-2</v>
      </c>
      <c r="I48" s="15">
        <f t="shared" si="13"/>
        <v>0.18443804034582131</v>
      </c>
      <c r="J48" s="15">
        <f t="shared" si="13"/>
        <v>-0.61990950226244346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5.3655264922870555E-3</v>
      </c>
      <c r="D49" s="15">
        <f t="shared" si="14"/>
        <v>-1</v>
      </c>
      <c r="E49" s="15">
        <f t="shared" si="14"/>
        <v>0.25</v>
      </c>
      <c r="F49" s="15">
        <f t="shared" si="14"/>
        <v>-0.16206896551724137</v>
      </c>
      <c r="G49" s="15">
        <f t="shared" si="14"/>
        <v>0.10256410256410256</v>
      </c>
      <c r="H49" s="15">
        <f t="shared" si="14"/>
        <v>0.1941747572815534</v>
      </c>
      <c r="I49" s="15">
        <f t="shared" si="14"/>
        <v>-0.39506172839506171</v>
      </c>
      <c r="J49" s="15">
        <f t="shared" si="14"/>
        <v>10.727272727272727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-1.0416666666666666E-2</v>
      </c>
      <c r="D50" s="15">
        <f t="shared" si="15"/>
        <v>1</v>
      </c>
      <c r="E50" s="15" t="str">
        <f t="shared" si="15"/>
        <v>-</v>
      </c>
      <c r="F50" s="15">
        <f t="shared" si="15"/>
        <v>-4.5317220543806644E-2</v>
      </c>
      <c r="G50" s="15">
        <f t="shared" si="15"/>
        <v>-1</v>
      </c>
      <c r="H50" s="15">
        <f t="shared" si="15"/>
        <v>6.4935064935064929E-2</v>
      </c>
      <c r="I50" s="15">
        <f t="shared" si="15"/>
        <v>3.3898305084745763E-2</v>
      </c>
      <c r="J50" s="15">
        <f t="shared" si="15"/>
        <v>-9.0909090909090912E-2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-8.7880935506732816E-2</v>
      </c>
      <c r="D51" s="15">
        <f t="shared" si="16"/>
        <v>-0.1875</v>
      </c>
      <c r="E51" s="15">
        <f t="shared" si="16"/>
        <v>1.25</v>
      </c>
      <c r="F51" s="15">
        <f t="shared" si="16"/>
        <v>-9.5990279465370601E-2</v>
      </c>
      <c r="G51" s="15">
        <f t="shared" si="16"/>
        <v>0.27272727272727271</v>
      </c>
      <c r="H51" s="15">
        <f t="shared" si="16"/>
        <v>-4.1884816753926704E-2</v>
      </c>
      <c r="I51" s="15">
        <f t="shared" si="16"/>
        <v>-0.46268656716417911</v>
      </c>
      <c r="J51" s="15">
        <f t="shared" si="16"/>
        <v>0.20454545454545456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-3.9408866995073892E-2</v>
      </c>
      <c r="D52" s="15" t="str">
        <f t="shared" si="17"/>
        <v>-</v>
      </c>
      <c r="E52" s="15" t="str">
        <f t="shared" si="17"/>
        <v>-</v>
      </c>
      <c r="F52" s="15">
        <f t="shared" si="17"/>
        <v>-0.11173184357541899</v>
      </c>
      <c r="G52" s="15" t="str">
        <f t="shared" si="17"/>
        <v>-</v>
      </c>
      <c r="H52" s="15">
        <f t="shared" si="17"/>
        <v>3</v>
      </c>
      <c r="I52" s="15">
        <f t="shared" si="17"/>
        <v>-0.14285714285714285</v>
      </c>
      <c r="J52" s="15" t="str">
        <f t="shared" si="17"/>
        <v>-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-0.10005471547950656</v>
      </c>
      <c r="D53" s="16">
        <f t="shared" si="18"/>
        <v>0.2825322391559203</v>
      </c>
      <c r="E53" s="16">
        <f t="shared" si="18"/>
        <v>0.80645161290322576</v>
      </c>
      <c r="F53" s="16">
        <f t="shared" si="18"/>
        <v>-0.15127823710519944</v>
      </c>
      <c r="G53" s="16">
        <f t="shared" si="18"/>
        <v>7.5268817204301078E-2</v>
      </c>
      <c r="H53" s="16">
        <f t="shared" si="18"/>
        <v>3.6691542288557213E-2</v>
      </c>
      <c r="I53" s="16">
        <f t="shared" si="18"/>
        <v>-3.1618435155412648E-2</v>
      </c>
      <c r="J53" s="16">
        <f t="shared" si="18"/>
        <v>-2.564102564102564E-2</v>
      </c>
    </row>
  </sheetData>
  <mergeCells count="22">
    <mergeCell ref="C32:J32"/>
    <mergeCell ref="C34:C35"/>
    <mergeCell ref="D34:D35"/>
    <mergeCell ref="E34:E35"/>
    <mergeCell ref="F34:H34"/>
    <mergeCell ref="I34:I35"/>
    <mergeCell ref="J34:J35"/>
    <mergeCell ref="C33:J33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50"/>
      <c r="B8" s="51"/>
      <c r="C8" s="37" t="s">
        <v>119</v>
      </c>
      <c r="D8" s="38"/>
      <c r="E8" s="38"/>
      <c r="F8" s="38"/>
      <c r="G8" s="37" t="s">
        <v>120</v>
      </c>
      <c r="H8" s="38"/>
      <c r="I8" s="38"/>
      <c r="J8" s="38"/>
      <c r="K8" s="37" t="s">
        <v>122</v>
      </c>
      <c r="L8" s="38"/>
      <c r="M8" s="38"/>
      <c r="N8" s="38"/>
    </row>
    <row r="9" spans="1:14" ht="44.25" customHeight="1" thickBot="1" x14ac:dyDescent="0.25">
      <c r="A9" s="50"/>
      <c r="B9" s="52"/>
      <c r="C9" s="35" t="s">
        <v>29</v>
      </c>
      <c r="D9" s="35"/>
      <c r="E9" s="36"/>
      <c r="F9" s="32" t="s">
        <v>32</v>
      </c>
      <c r="G9" s="54" t="s">
        <v>29</v>
      </c>
      <c r="H9" s="35" t="s">
        <v>30</v>
      </c>
      <c r="I9" s="36" t="s">
        <v>31</v>
      </c>
      <c r="J9" s="32" t="s">
        <v>32</v>
      </c>
      <c r="K9" s="54" t="s">
        <v>29</v>
      </c>
      <c r="L9" s="35" t="s">
        <v>30</v>
      </c>
      <c r="M9" s="36" t="s">
        <v>31</v>
      </c>
      <c r="N9" s="32" t="s">
        <v>32</v>
      </c>
    </row>
    <row r="10" spans="1:14" ht="44.25" customHeight="1" thickBot="1" x14ac:dyDescent="0.25">
      <c r="A10" s="50"/>
      <c r="B10" s="52"/>
      <c r="C10" s="22" t="s">
        <v>33</v>
      </c>
      <c r="D10" s="22" t="s">
        <v>34</v>
      </c>
      <c r="E10" s="22" t="s">
        <v>35</v>
      </c>
      <c r="F10" s="53"/>
      <c r="G10" s="10" t="s">
        <v>33</v>
      </c>
      <c r="H10" s="10" t="s">
        <v>34</v>
      </c>
      <c r="I10" s="10" t="s">
        <v>35</v>
      </c>
      <c r="J10" s="53"/>
      <c r="K10" s="10" t="s">
        <v>33</v>
      </c>
      <c r="L10" s="10" t="s">
        <v>34</v>
      </c>
      <c r="M10" s="10" t="s">
        <v>35</v>
      </c>
      <c r="N10" s="53"/>
    </row>
    <row r="11" spans="1:14" ht="20.100000000000001" customHeight="1" thickBot="1" x14ac:dyDescent="0.25">
      <c r="B11" s="5" t="s">
        <v>2</v>
      </c>
      <c r="C11" s="12">
        <v>552</v>
      </c>
      <c r="D11" s="12">
        <v>404</v>
      </c>
      <c r="E11" s="12">
        <v>148</v>
      </c>
      <c r="F11" s="15">
        <f>+C11/'Evolución Denuncias'!C11</f>
        <v>6.6378066378066383E-2</v>
      </c>
      <c r="G11" s="12">
        <v>586</v>
      </c>
      <c r="H11" s="12">
        <v>386</v>
      </c>
      <c r="I11" s="12">
        <v>200</v>
      </c>
      <c r="J11" s="15">
        <f>+G11/'Evolución Denuncias'!K11</f>
        <v>7.8742273582370334E-2</v>
      </c>
      <c r="K11" s="15">
        <f t="shared" ref="K11:M28" si="0">IF(C11&gt;0,(G11-C11)/C11,"-")</f>
        <v>6.1594202898550728E-2</v>
      </c>
      <c r="L11" s="15">
        <f t="shared" si="0"/>
        <v>-4.4554455445544552E-2</v>
      </c>
      <c r="M11" s="15">
        <f t="shared" si="0"/>
        <v>0.35135135135135137</v>
      </c>
      <c r="N11" s="15">
        <f>+(J11-F11)/F11</f>
        <v>0.18626946940397038</v>
      </c>
    </row>
    <row r="12" spans="1:14" ht="20.100000000000001" customHeight="1" thickBot="1" x14ac:dyDescent="0.25">
      <c r="B12" s="6" t="s">
        <v>3</v>
      </c>
      <c r="C12" s="12">
        <v>26</v>
      </c>
      <c r="D12" s="12">
        <v>16</v>
      </c>
      <c r="E12" s="12">
        <v>10</v>
      </c>
      <c r="F12" s="15">
        <f>+C12/'Evolución Denuncias'!C12</f>
        <v>2.323503127792672E-2</v>
      </c>
      <c r="G12" s="12">
        <v>95</v>
      </c>
      <c r="H12" s="12">
        <v>66</v>
      </c>
      <c r="I12" s="12">
        <v>29</v>
      </c>
      <c r="J12" s="15">
        <f>+G12/'Evolución Denuncias'!K12</f>
        <v>0.13418079096045199</v>
      </c>
      <c r="K12" s="15">
        <f t="shared" si="0"/>
        <v>2.6538461538461537</v>
      </c>
      <c r="L12" s="15">
        <f t="shared" si="0"/>
        <v>3.125</v>
      </c>
      <c r="M12" s="15">
        <f t="shared" si="0"/>
        <v>1.9</v>
      </c>
      <c r="N12" s="15">
        <f t="shared" ref="N12:N28" si="1">+(J12-F12)/F12</f>
        <v>4.7749348109517609</v>
      </c>
    </row>
    <row r="13" spans="1:14" ht="20.100000000000001" customHeight="1" thickBot="1" x14ac:dyDescent="0.25">
      <c r="B13" s="6" t="s">
        <v>4</v>
      </c>
      <c r="C13" s="12">
        <v>134</v>
      </c>
      <c r="D13" s="12">
        <v>104</v>
      </c>
      <c r="E13" s="12">
        <v>30</v>
      </c>
      <c r="F13" s="15">
        <f>+C13/'Evolución Denuncias'!C13</f>
        <v>0.18059299191374664</v>
      </c>
      <c r="G13" s="12">
        <v>115</v>
      </c>
      <c r="H13" s="12">
        <v>87</v>
      </c>
      <c r="I13" s="12">
        <v>28</v>
      </c>
      <c r="J13" s="15">
        <f>+G13/'Evolución Denuncias'!K13</f>
        <v>0.17293233082706766</v>
      </c>
      <c r="K13" s="15">
        <f t="shared" si="0"/>
        <v>-0.1417910447761194</v>
      </c>
      <c r="L13" s="15">
        <f t="shared" si="0"/>
        <v>-0.16346153846153846</v>
      </c>
      <c r="M13" s="15">
        <f t="shared" si="0"/>
        <v>-6.6666666666666666E-2</v>
      </c>
      <c r="N13" s="15">
        <f t="shared" si="1"/>
        <v>-4.2419481539670185E-2</v>
      </c>
    </row>
    <row r="14" spans="1:14" ht="20.100000000000001" customHeight="1" thickBot="1" x14ac:dyDescent="0.25">
      <c r="B14" s="6" t="s">
        <v>5</v>
      </c>
      <c r="C14" s="12">
        <v>102</v>
      </c>
      <c r="D14" s="12">
        <v>72</v>
      </c>
      <c r="E14" s="12">
        <v>30</v>
      </c>
      <c r="F14" s="15">
        <f>+C14/'Evolución Denuncias'!C14</f>
        <v>8.4858569051580693E-2</v>
      </c>
      <c r="G14" s="12">
        <v>173</v>
      </c>
      <c r="H14" s="12">
        <v>91</v>
      </c>
      <c r="I14" s="12">
        <v>82</v>
      </c>
      <c r="J14" s="15">
        <f>+G14/'Evolución Denuncias'!K14</f>
        <v>0.12437095614665708</v>
      </c>
      <c r="K14" s="15">
        <f t="shared" si="0"/>
        <v>0.69607843137254899</v>
      </c>
      <c r="L14" s="15">
        <f t="shared" si="0"/>
        <v>0.2638888888888889</v>
      </c>
      <c r="M14" s="15">
        <f t="shared" si="0"/>
        <v>1.7333333333333334</v>
      </c>
      <c r="N14" s="15">
        <f t="shared" si="1"/>
        <v>0.46562636557139042</v>
      </c>
    </row>
    <row r="15" spans="1:14" ht="20.100000000000001" customHeight="1" thickBot="1" x14ac:dyDescent="0.25">
      <c r="B15" s="6" t="s">
        <v>6</v>
      </c>
      <c r="C15" s="12">
        <v>342</v>
      </c>
      <c r="D15" s="12">
        <v>228</v>
      </c>
      <c r="E15" s="12">
        <v>114</v>
      </c>
      <c r="F15" s="15">
        <f>+C15/'Evolución Denuncias'!C15</f>
        <v>0.15227070347284061</v>
      </c>
      <c r="G15" s="12">
        <v>284</v>
      </c>
      <c r="H15" s="12">
        <v>187</v>
      </c>
      <c r="I15" s="12">
        <v>97</v>
      </c>
      <c r="J15" s="15">
        <f>+G15/'Evolución Denuncias'!K15</f>
        <v>0.13575525812619502</v>
      </c>
      <c r="K15" s="15">
        <f t="shared" si="0"/>
        <v>-0.16959064327485379</v>
      </c>
      <c r="L15" s="15">
        <f t="shared" si="0"/>
        <v>-0.17982456140350878</v>
      </c>
      <c r="M15" s="15">
        <f t="shared" si="0"/>
        <v>-0.14912280701754385</v>
      </c>
      <c r="N15" s="15">
        <f t="shared" si="1"/>
        <v>-0.10846108259814619</v>
      </c>
    </row>
    <row r="16" spans="1:14" ht="20.100000000000001" customHeight="1" thickBot="1" x14ac:dyDescent="0.25">
      <c r="B16" s="6" t="s">
        <v>7</v>
      </c>
      <c r="C16" s="12">
        <v>20</v>
      </c>
      <c r="D16" s="12">
        <v>14</v>
      </c>
      <c r="E16" s="12">
        <v>6</v>
      </c>
      <c r="F16" s="15">
        <f>+C16/'Evolución Denuncias'!C16</f>
        <v>4.4247787610619468E-2</v>
      </c>
      <c r="G16" s="12">
        <v>29</v>
      </c>
      <c r="H16" s="12">
        <v>19</v>
      </c>
      <c r="I16" s="12">
        <v>10</v>
      </c>
      <c r="J16" s="15">
        <f>+G16/'Evolución Denuncias'!K16</f>
        <v>6.4017660044150104E-2</v>
      </c>
      <c r="K16" s="15">
        <f t="shared" si="0"/>
        <v>0.45</v>
      </c>
      <c r="L16" s="15">
        <f t="shared" si="0"/>
        <v>0.35714285714285715</v>
      </c>
      <c r="M16" s="15">
        <f t="shared" si="0"/>
        <v>0.66666666666666663</v>
      </c>
      <c r="N16" s="15">
        <f t="shared" si="1"/>
        <v>0.4467991169977924</v>
      </c>
    </row>
    <row r="17" spans="2:14" ht="20.100000000000001" customHeight="1" thickBot="1" x14ac:dyDescent="0.25">
      <c r="B17" s="6" t="s">
        <v>8</v>
      </c>
      <c r="C17" s="12">
        <v>101</v>
      </c>
      <c r="D17" s="12">
        <v>74</v>
      </c>
      <c r="E17" s="12">
        <v>27</v>
      </c>
      <c r="F17" s="15">
        <f>+C17/'Evolución Denuncias'!C17</f>
        <v>7.5939849624060154E-2</v>
      </c>
      <c r="G17" s="12">
        <v>126</v>
      </c>
      <c r="H17" s="12">
        <v>61</v>
      </c>
      <c r="I17" s="12">
        <v>65</v>
      </c>
      <c r="J17" s="15">
        <f>+G17/'Evolución Denuncias'!K17</f>
        <v>0.10439105219552609</v>
      </c>
      <c r="K17" s="15">
        <f t="shared" si="0"/>
        <v>0.24752475247524752</v>
      </c>
      <c r="L17" s="15">
        <f t="shared" si="0"/>
        <v>-0.17567567567567569</v>
      </c>
      <c r="M17" s="15">
        <f t="shared" si="0"/>
        <v>1.4074074074074074</v>
      </c>
      <c r="N17" s="15">
        <f t="shared" si="1"/>
        <v>0.37465444970346234</v>
      </c>
    </row>
    <row r="18" spans="2:14" ht="20.100000000000001" customHeight="1" thickBot="1" x14ac:dyDescent="0.25">
      <c r="B18" s="6" t="s">
        <v>9</v>
      </c>
      <c r="C18" s="12">
        <v>88</v>
      </c>
      <c r="D18" s="12">
        <v>61</v>
      </c>
      <c r="E18" s="12">
        <v>27</v>
      </c>
      <c r="F18" s="15">
        <f>+C18/'Evolución Denuncias'!C18</f>
        <v>6.0109289617486336E-2</v>
      </c>
      <c r="G18" s="12">
        <v>181</v>
      </c>
      <c r="H18" s="12">
        <v>123</v>
      </c>
      <c r="I18" s="12">
        <v>58</v>
      </c>
      <c r="J18" s="15">
        <f>+G18/'Evolución Denuncias'!K18</f>
        <v>0.14691558441558442</v>
      </c>
      <c r="K18" s="15">
        <f t="shared" si="0"/>
        <v>1.0568181818181819</v>
      </c>
      <c r="L18" s="15">
        <f t="shared" si="0"/>
        <v>1.0163934426229508</v>
      </c>
      <c r="M18" s="15">
        <f t="shared" si="0"/>
        <v>1.1481481481481481</v>
      </c>
      <c r="N18" s="15">
        <f t="shared" si="1"/>
        <v>1.4441410861865409</v>
      </c>
    </row>
    <row r="19" spans="2:14" ht="20.100000000000001" customHeight="1" thickBot="1" x14ac:dyDescent="0.25">
      <c r="B19" s="6" t="s">
        <v>10</v>
      </c>
      <c r="C19" s="12">
        <v>602</v>
      </c>
      <c r="D19" s="12">
        <v>345</v>
      </c>
      <c r="E19" s="12">
        <v>257</v>
      </c>
      <c r="F19" s="15">
        <f>+C19/'Evolución Denuncias'!C19</f>
        <v>0.11326434619002822</v>
      </c>
      <c r="G19" s="12">
        <v>512</v>
      </c>
      <c r="H19" s="12">
        <v>296</v>
      </c>
      <c r="I19" s="12">
        <v>216</v>
      </c>
      <c r="J19" s="15">
        <f>+G19/'Evolución Denuncias'!K19</f>
        <v>0.10704578716286849</v>
      </c>
      <c r="K19" s="15">
        <f t="shared" si="0"/>
        <v>-0.14950166112956811</v>
      </c>
      <c r="L19" s="15">
        <f t="shared" si="0"/>
        <v>-0.14202898550724638</v>
      </c>
      <c r="M19" s="15">
        <f t="shared" si="0"/>
        <v>-0.15953307392996108</v>
      </c>
      <c r="N19" s="15">
        <f t="shared" si="1"/>
        <v>-5.4903058520521547E-2</v>
      </c>
    </row>
    <row r="20" spans="2:14" ht="20.100000000000001" customHeight="1" thickBot="1" x14ac:dyDescent="0.25">
      <c r="B20" s="6" t="s">
        <v>11</v>
      </c>
      <c r="C20" s="12">
        <v>530</v>
      </c>
      <c r="D20" s="12">
        <v>337</v>
      </c>
      <c r="E20" s="12">
        <v>193</v>
      </c>
      <c r="F20" s="15">
        <f>+C20/'Evolución Denuncias'!C20</f>
        <v>9.4205474582296486E-2</v>
      </c>
      <c r="G20" s="12">
        <v>552</v>
      </c>
      <c r="H20" s="12">
        <v>392</v>
      </c>
      <c r="I20" s="12">
        <v>160</v>
      </c>
      <c r="J20" s="15">
        <f>+G20/'Evolución Denuncias'!K20</f>
        <v>0.10538373424971363</v>
      </c>
      <c r="K20" s="15">
        <f t="shared" si="0"/>
        <v>4.1509433962264149E-2</v>
      </c>
      <c r="L20" s="15">
        <f t="shared" si="0"/>
        <v>0.16320474777448071</v>
      </c>
      <c r="M20" s="15">
        <f t="shared" si="0"/>
        <v>-0.17098445595854922</v>
      </c>
      <c r="N20" s="15">
        <f t="shared" si="1"/>
        <v>0.1186582809224318</v>
      </c>
    </row>
    <row r="21" spans="2:14" ht="20.100000000000001" customHeight="1" thickBot="1" x14ac:dyDescent="0.25">
      <c r="B21" s="6" t="s">
        <v>12</v>
      </c>
      <c r="C21" s="12">
        <v>23</v>
      </c>
      <c r="D21" s="12">
        <v>19</v>
      </c>
      <c r="E21" s="12">
        <v>4</v>
      </c>
      <c r="F21" s="15">
        <f>+C21/'Evolución Denuncias'!C21</f>
        <v>3.8142620232172471E-2</v>
      </c>
      <c r="G21" s="12">
        <v>34</v>
      </c>
      <c r="H21" s="12">
        <v>28</v>
      </c>
      <c r="I21" s="12">
        <v>6</v>
      </c>
      <c r="J21" s="15">
        <f>+G21/'Evolución Denuncias'!K21</f>
        <v>6.2271062271062272E-2</v>
      </c>
      <c r="K21" s="15">
        <f t="shared" si="0"/>
        <v>0.47826086956521741</v>
      </c>
      <c r="L21" s="15">
        <f t="shared" si="0"/>
        <v>0.47368421052631576</v>
      </c>
      <c r="M21" s="15">
        <f t="shared" si="0"/>
        <v>0.5</v>
      </c>
      <c r="N21" s="15">
        <f t="shared" si="1"/>
        <v>0.63258480649784998</v>
      </c>
    </row>
    <row r="22" spans="2:14" ht="20.100000000000001" customHeight="1" thickBot="1" x14ac:dyDescent="0.25">
      <c r="B22" s="6" t="s">
        <v>13</v>
      </c>
      <c r="C22" s="12">
        <v>75</v>
      </c>
      <c r="D22" s="12">
        <v>60</v>
      </c>
      <c r="E22" s="12">
        <v>15</v>
      </c>
      <c r="F22" s="15">
        <f>+C22/'Evolución Denuncias'!C22</f>
        <v>4.3202764976958526E-2</v>
      </c>
      <c r="G22" s="12">
        <v>122</v>
      </c>
      <c r="H22" s="12">
        <v>89</v>
      </c>
      <c r="I22" s="12">
        <v>33</v>
      </c>
      <c r="J22" s="15">
        <f>+G22/'Evolución Denuncias'!K22</f>
        <v>8.7329992841803872E-2</v>
      </c>
      <c r="K22" s="15">
        <f t="shared" si="0"/>
        <v>0.62666666666666671</v>
      </c>
      <c r="L22" s="15">
        <f t="shared" si="0"/>
        <v>0.48333333333333334</v>
      </c>
      <c r="M22" s="15">
        <f t="shared" si="0"/>
        <v>1.2</v>
      </c>
      <c r="N22" s="15">
        <f t="shared" si="1"/>
        <v>1.0213982343116204</v>
      </c>
    </row>
    <row r="23" spans="2:14" ht="20.100000000000001" customHeight="1" thickBot="1" x14ac:dyDescent="0.25">
      <c r="B23" s="6" t="s">
        <v>14</v>
      </c>
      <c r="C23" s="12">
        <v>839</v>
      </c>
      <c r="D23" s="12">
        <v>487</v>
      </c>
      <c r="E23" s="12">
        <v>352</v>
      </c>
      <c r="F23" s="15">
        <f>+C23/'Evolución Denuncias'!C23</f>
        <v>0.12963535228677381</v>
      </c>
      <c r="G23" s="12">
        <v>684</v>
      </c>
      <c r="H23" s="12">
        <v>357</v>
      </c>
      <c r="I23" s="12">
        <v>327</v>
      </c>
      <c r="J23" s="15">
        <f>+G23/'Evolución Denuncias'!K23</f>
        <v>0.12269058295964126</v>
      </c>
      <c r="K23" s="15">
        <f t="shared" si="0"/>
        <v>-0.18474374255065554</v>
      </c>
      <c r="L23" s="15">
        <f t="shared" si="0"/>
        <v>-0.26694045174537989</v>
      </c>
      <c r="M23" s="15">
        <f t="shared" si="0"/>
        <v>-7.1022727272727279E-2</v>
      </c>
      <c r="N23" s="15">
        <f t="shared" si="1"/>
        <v>-5.3571569827415774E-2</v>
      </c>
    </row>
    <row r="24" spans="2:14" ht="20.100000000000001" customHeight="1" thickBot="1" x14ac:dyDescent="0.25">
      <c r="B24" s="6" t="s">
        <v>15</v>
      </c>
      <c r="C24" s="12">
        <v>82</v>
      </c>
      <c r="D24" s="12">
        <v>56</v>
      </c>
      <c r="E24" s="12">
        <v>26</v>
      </c>
      <c r="F24" s="15">
        <f>+C24/'Evolución Denuncias'!C24</f>
        <v>5.4996646545942322E-2</v>
      </c>
      <c r="G24" s="12">
        <v>60</v>
      </c>
      <c r="H24" s="12">
        <v>38</v>
      </c>
      <c r="I24" s="12">
        <v>22</v>
      </c>
      <c r="J24" s="15">
        <f>+G24/'Evolución Denuncias'!K24</f>
        <v>4.0026684456304203E-2</v>
      </c>
      <c r="K24" s="15">
        <f t="shared" si="0"/>
        <v>-0.26829268292682928</v>
      </c>
      <c r="L24" s="15">
        <f t="shared" si="0"/>
        <v>-0.32142857142857145</v>
      </c>
      <c r="M24" s="15">
        <f t="shared" si="0"/>
        <v>-0.15384615384615385</v>
      </c>
      <c r="N24" s="15">
        <f t="shared" si="1"/>
        <v>-0.27219772531281017</v>
      </c>
    </row>
    <row r="25" spans="2:14" ht="20.100000000000001" customHeight="1" thickBot="1" x14ac:dyDescent="0.25">
      <c r="B25" s="6" t="s">
        <v>16</v>
      </c>
      <c r="C25" s="12">
        <v>31</v>
      </c>
      <c r="D25" s="12">
        <v>18</v>
      </c>
      <c r="E25" s="12">
        <v>13</v>
      </c>
      <c r="F25" s="15">
        <f>+C25/'Evolución Denuncias'!C25</f>
        <v>6.458333333333334E-2</v>
      </c>
      <c r="G25" s="12">
        <v>22</v>
      </c>
      <c r="H25" s="12">
        <v>11</v>
      </c>
      <c r="I25" s="12">
        <v>11</v>
      </c>
      <c r="J25" s="15">
        <f>+G25/'Evolución Denuncias'!K25</f>
        <v>4.6315789473684213E-2</v>
      </c>
      <c r="K25" s="15">
        <f t="shared" si="0"/>
        <v>-0.29032258064516131</v>
      </c>
      <c r="L25" s="15">
        <f t="shared" si="0"/>
        <v>-0.3888888888888889</v>
      </c>
      <c r="M25" s="15">
        <f t="shared" si="0"/>
        <v>-0.15384615384615385</v>
      </c>
      <c r="N25" s="15">
        <f t="shared" si="1"/>
        <v>-0.28285229202037354</v>
      </c>
    </row>
    <row r="26" spans="2:14" ht="20.100000000000001" customHeight="1" thickBot="1" x14ac:dyDescent="0.25">
      <c r="B26" s="7" t="s">
        <v>17</v>
      </c>
      <c r="C26" s="12">
        <v>192</v>
      </c>
      <c r="D26" s="12">
        <v>116</v>
      </c>
      <c r="E26" s="12">
        <v>76</v>
      </c>
      <c r="F26" s="15">
        <f>+C26/'Evolución Denuncias'!C26</f>
        <v>0.13607370659107015</v>
      </c>
      <c r="G26" s="12">
        <v>131</v>
      </c>
      <c r="H26" s="12">
        <v>78</v>
      </c>
      <c r="I26" s="12">
        <v>53</v>
      </c>
      <c r="J26" s="15">
        <f>+G26/'Evolución Denuncias'!K26</f>
        <v>0.10178710178710179</v>
      </c>
      <c r="K26" s="15">
        <f t="shared" si="0"/>
        <v>-0.31770833333333331</v>
      </c>
      <c r="L26" s="15">
        <f t="shared" si="0"/>
        <v>-0.32758620689655171</v>
      </c>
      <c r="M26" s="15">
        <f t="shared" si="0"/>
        <v>-0.30263157894736842</v>
      </c>
      <c r="N26" s="15">
        <f t="shared" si="1"/>
        <v>-0.25197083009582999</v>
      </c>
    </row>
    <row r="27" spans="2:14" ht="20.100000000000001" customHeight="1" thickBot="1" x14ac:dyDescent="0.25">
      <c r="B27" s="8" t="s">
        <v>18</v>
      </c>
      <c r="C27" s="12">
        <v>20</v>
      </c>
      <c r="D27" s="12">
        <v>10</v>
      </c>
      <c r="E27" s="12">
        <v>10</v>
      </c>
      <c r="F27" s="15">
        <f>+C27/'Evolución Denuncias'!C27</f>
        <v>9.8522167487684734E-2</v>
      </c>
      <c r="G27" s="12">
        <v>17</v>
      </c>
      <c r="H27" s="12">
        <v>10</v>
      </c>
      <c r="I27" s="12">
        <v>7</v>
      </c>
      <c r="J27" s="15">
        <f>+G27/'Evolución Denuncias'!K27</f>
        <v>8.7179487179487175E-2</v>
      </c>
      <c r="K27" s="15">
        <f t="shared" si="0"/>
        <v>-0.15</v>
      </c>
      <c r="L27" s="15">
        <f t="shared" si="0"/>
        <v>0</v>
      </c>
      <c r="M27" s="15">
        <f t="shared" si="0"/>
        <v>-0.3</v>
      </c>
      <c r="N27" s="15">
        <f t="shared" si="1"/>
        <v>-0.11512820512820521</v>
      </c>
    </row>
    <row r="28" spans="2:14" ht="20.100000000000001" customHeight="1" thickBot="1" x14ac:dyDescent="0.25">
      <c r="B28" s="9" t="s">
        <v>19</v>
      </c>
      <c r="C28" s="13">
        <f>SUM(C11:C27)</f>
        <v>3759</v>
      </c>
      <c r="D28" s="13">
        <f t="shared" ref="D28:E28" si="2">SUM(D11:D27)</f>
        <v>2421</v>
      </c>
      <c r="E28" s="13">
        <f t="shared" si="2"/>
        <v>1338</v>
      </c>
      <c r="F28" s="16">
        <f>+C28/'Evolución Denuncias'!C28</f>
        <v>9.3488857938718667E-2</v>
      </c>
      <c r="G28" s="13">
        <f>SUM(G11:G27)</f>
        <v>3723</v>
      </c>
      <c r="H28" s="13">
        <f t="shared" ref="H28:I28" si="3">SUM(H11:H27)</f>
        <v>2319</v>
      </c>
      <c r="I28" s="13">
        <f t="shared" si="3"/>
        <v>1404</v>
      </c>
      <c r="J28" s="16">
        <f>+G28/'Evolución Denuncias'!K28</f>
        <v>0.10288793699046567</v>
      </c>
      <c r="K28" s="16">
        <f t="shared" si="0"/>
        <v>-9.5770151636073424E-3</v>
      </c>
      <c r="L28" s="16">
        <f t="shared" si="0"/>
        <v>-4.2131350681536554E-2</v>
      </c>
      <c r="M28" s="16">
        <f t="shared" si="0"/>
        <v>4.9327354260089683E-2</v>
      </c>
      <c r="N28" s="16">
        <f t="shared" si="1"/>
        <v>0.1005368902667314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7" t="s">
        <v>119</v>
      </c>
      <c r="D9" s="57"/>
      <c r="E9" s="57"/>
      <c r="F9" s="57"/>
      <c r="G9" s="57"/>
      <c r="H9" s="37"/>
      <c r="I9" s="56" t="s">
        <v>120</v>
      </c>
      <c r="J9" s="57"/>
      <c r="K9" s="57"/>
      <c r="L9" s="57"/>
      <c r="M9" s="57"/>
      <c r="N9" s="37"/>
    </row>
    <row r="10" spans="2:14" ht="72" thickBot="1" x14ac:dyDescent="0.25">
      <c r="C10" s="11" t="s">
        <v>36</v>
      </c>
      <c r="D10" s="11" t="s">
        <v>37</v>
      </c>
      <c r="E10" s="11" t="s">
        <v>38</v>
      </c>
      <c r="F10" s="29" t="s">
        <v>115</v>
      </c>
      <c r="G10" s="29" t="s">
        <v>117</v>
      </c>
      <c r="H10" s="29" t="s">
        <v>116</v>
      </c>
      <c r="I10" s="11" t="s">
        <v>36</v>
      </c>
      <c r="J10" s="11" t="s">
        <v>37</v>
      </c>
      <c r="K10" s="11" t="s">
        <v>38</v>
      </c>
      <c r="L10" s="30" t="s">
        <v>115</v>
      </c>
      <c r="M10" s="30" t="s">
        <v>117</v>
      </c>
      <c r="N10" s="30" t="s">
        <v>116</v>
      </c>
    </row>
    <row r="11" spans="2:14" ht="20.100000000000001" customHeight="1" thickBot="1" x14ac:dyDescent="0.25">
      <c r="B11" s="5" t="s">
        <v>2</v>
      </c>
      <c r="C11" s="12">
        <v>8129</v>
      </c>
      <c r="D11" s="12">
        <v>6266</v>
      </c>
      <c r="E11" s="12">
        <v>1863</v>
      </c>
      <c r="F11" s="12">
        <v>0</v>
      </c>
      <c r="G11" s="12">
        <v>0</v>
      </c>
      <c r="H11" s="12">
        <v>0</v>
      </c>
      <c r="I11" s="12">
        <v>6955</v>
      </c>
      <c r="J11" s="12">
        <v>5381</v>
      </c>
      <c r="K11" s="12">
        <v>1574</v>
      </c>
      <c r="L11" s="12">
        <v>56</v>
      </c>
      <c r="M11" s="12">
        <v>37</v>
      </c>
      <c r="N11" s="12">
        <v>19</v>
      </c>
    </row>
    <row r="12" spans="2:14" ht="20.100000000000001" customHeight="1" thickBot="1" x14ac:dyDescent="0.25">
      <c r="B12" s="6" t="s">
        <v>3</v>
      </c>
      <c r="C12" s="12">
        <v>919</v>
      </c>
      <c r="D12" s="12">
        <v>541</v>
      </c>
      <c r="E12" s="12">
        <v>378</v>
      </c>
      <c r="F12" s="12">
        <v>0</v>
      </c>
      <c r="G12" s="12">
        <v>0</v>
      </c>
      <c r="H12" s="12">
        <v>0</v>
      </c>
      <c r="I12" s="12">
        <v>599</v>
      </c>
      <c r="J12" s="12">
        <v>382</v>
      </c>
      <c r="K12" s="12">
        <v>217</v>
      </c>
      <c r="L12" s="12">
        <v>15</v>
      </c>
      <c r="M12" s="12">
        <v>8</v>
      </c>
      <c r="N12" s="12">
        <v>7</v>
      </c>
    </row>
    <row r="13" spans="2:14" ht="20.100000000000001" customHeight="1" thickBot="1" x14ac:dyDescent="0.25">
      <c r="B13" s="6" t="s">
        <v>4</v>
      </c>
      <c r="C13" s="12">
        <v>655</v>
      </c>
      <c r="D13" s="12">
        <v>507</v>
      </c>
      <c r="E13" s="12">
        <v>148</v>
      </c>
      <c r="F13" s="12">
        <v>0</v>
      </c>
      <c r="G13" s="12">
        <v>0</v>
      </c>
      <c r="H13" s="12">
        <v>0</v>
      </c>
      <c r="I13" s="12">
        <v>621</v>
      </c>
      <c r="J13" s="12">
        <v>458</v>
      </c>
      <c r="K13" s="12">
        <v>163</v>
      </c>
      <c r="L13" s="12">
        <v>0</v>
      </c>
      <c r="M13" s="12">
        <v>0</v>
      </c>
      <c r="N13" s="12">
        <v>0</v>
      </c>
    </row>
    <row r="14" spans="2:14" ht="20.100000000000001" customHeight="1" thickBot="1" x14ac:dyDescent="0.25">
      <c r="B14" s="6" t="s">
        <v>5</v>
      </c>
      <c r="C14" s="12">
        <v>1338</v>
      </c>
      <c r="D14" s="12">
        <v>783</v>
      </c>
      <c r="E14" s="12">
        <v>555</v>
      </c>
      <c r="F14" s="12">
        <v>0</v>
      </c>
      <c r="G14" s="12">
        <v>0</v>
      </c>
      <c r="H14" s="12">
        <v>0</v>
      </c>
      <c r="I14" s="12">
        <v>1225</v>
      </c>
      <c r="J14" s="12">
        <v>587</v>
      </c>
      <c r="K14" s="12">
        <v>638</v>
      </c>
      <c r="L14" s="12">
        <v>14</v>
      </c>
      <c r="M14" s="12">
        <v>11</v>
      </c>
      <c r="N14" s="12">
        <v>3</v>
      </c>
    </row>
    <row r="15" spans="2:14" ht="20.100000000000001" customHeight="1" thickBot="1" x14ac:dyDescent="0.25">
      <c r="B15" s="6" t="s">
        <v>6</v>
      </c>
      <c r="C15" s="12">
        <v>2254</v>
      </c>
      <c r="D15" s="12">
        <v>1793</v>
      </c>
      <c r="E15" s="12">
        <v>461</v>
      </c>
      <c r="F15" s="12">
        <v>0</v>
      </c>
      <c r="G15" s="12">
        <v>0</v>
      </c>
      <c r="H15" s="12">
        <v>0</v>
      </c>
      <c r="I15" s="12">
        <v>2084</v>
      </c>
      <c r="J15" s="12">
        <v>1606</v>
      </c>
      <c r="K15" s="12">
        <v>478</v>
      </c>
      <c r="L15" s="12">
        <v>2</v>
      </c>
      <c r="M15" s="12">
        <v>2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435</v>
      </c>
      <c r="D16" s="12">
        <v>361</v>
      </c>
      <c r="E16" s="12">
        <v>74</v>
      </c>
      <c r="F16" s="12">
        <v>0</v>
      </c>
      <c r="G16" s="12">
        <v>0</v>
      </c>
      <c r="H16" s="12">
        <v>0</v>
      </c>
      <c r="I16" s="12">
        <v>453</v>
      </c>
      <c r="J16" s="12">
        <v>340</v>
      </c>
      <c r="K16" s="12">
        <v>113</v>
      </c>
      <c r="L16" s="12">
        <v>1</v>
      </c>
      <c r="M16" s="12">
        <v>1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1227</v>
      </c>
      <c r="D17" s="12">
        <v>893</v>
      </c>
      <c r="E17" s="12">
        <v>334</v>
      </c>
      <c r="F17" s="12">
        <v>0</v>
      </c>
      <c r="G17" s="12">
        <v>0</v>
      </c>
      <c r="H17" s="12">
        <v>0</v>
      </c>
      <c r="I17" s="12">
        <v>1207</v>
      </c>
      <c r="J17" s="12">
        <v>903</v>
      </c>
      <c r="K17" s="12">
        <v>304</v>
      </c>
      <c r="L17" s="12">
        <v>3</v>
      </c>
      <c r="M17" s="12">
        <v>3</v>
      </c>
      <c r="N17" s="12">
        <v>0</v>
      </c>
    </row>
    <row r="18" spans="2:14" ht="20.100000000000001" customHeight="1" thickBot="1" x14ac:dyDescent="0.25">
      <c r="B18" s="6" t="s">
        <v>9</v>
      </c>
      <c r="C18" s="12">
        <v>1394</v>
      </c>
      <c r="D18" s="12">
        <v>940</v>
      </c>
      <c r="E18" s="12">
        <v>454</v>
      </c>
      <c r="F18" s="12">
        <v>0</v>
      </c>
      <c r="G18" s="12">
        <v>0</v>
      </c>
      <c r="H18" s="12">
        <v>0</v>
      </c>
      <c r="I18" s="12">
        <v>1201</v>
      </c>
      <c r="J18" s="12">
        <v>861</v>
      </c>
      <c r="K18" s="12">
        <v>340</v>
      </c>
      <c r="L18" s="12">
        <v>6</v>
      </c>
      <c r="M18" s="12">
        <v>3</v>
      </c>
      <c r="N18" s="12">
        <v>3</v>
      </c>
    </row>
    <row r="19" spans="2:14" ht="20.100000000000001" customHeight="1" thickBot="1" x14ac:dyDescent="0.25">
      <c r="B19" s="6" t="s">
        <v>10</v>
      </c>
      <c r="C19" s="12">
        <v>5074</v>
      </c>
      <c r="D19" s="12">
        <v>3003</v>
      </c>
      <c r="E19" s="12">
        <v>2071</v>
      </c>
      <c r="F19" s="12">
        <v>0</v>
      </c>
      <c r="G19" s="12">
        <v>0</v>
      </c>
      <c r="H19" s="12">
        <v>0</v>
      </c>
      <c r="I19" s="12">
        <v>4694</v>
      </c>
      <c r="J19" s="12">
        <v>2774</v>
      </c>
      <c r="K19" s="12">
        <v>1920</v>
      </c>
      <c r="L19" s="12">
        <v>18</v>
      </c>
      <c r="M19" s="12">
        <v>10</v>
      </c>
      <c r="N19" s="12">
        <v>8</v>
      </c>
    </row>
    <row r="20" spans="2:14" ht="20.100000000000001" customHeight="1" thickBot="1" x14ac:dyDescent="0.25">
      <c r="B20" s="6" t="s">
        <v>11</v>
      </c>
      <c r="C20" s="12">
        <v>5376</v>
      </c>
      <c r="D20" s="12">
        <v>3451</v>
      </c>
      <c r="E20" s="12">
        <v>1925</v>
      </c>
      <c r="F20" s="12">
        <v>0</v>
      </c>
      <c r="G20" s="12">
        <v>0</v>
      </c>
      <c r="H20" s="12">
        <v>0</v>
      </c>
      <c r="I20" s="12">
        <v>5069</v>
      </c>
      <c r="J20" s="12">
        <v>3279</v>
      </c>
      <c r="K20" s="12">
        <v>1790</v>
      </c>
      <c r="L20" s="12">
        <v>178</v>
      </c>
      <c r="M20" s="12">
        <v>155</v>
      </c>
      <c r="N20" s="12">
        <v>23</v>
      </c>
    </row>
    <row r="21" spans="2:14" ht="20.100000000000001" customHeight="1" thickBot="1" x14ac:dyDescent="0.25">
      <c r="B21" s="6" t="s">
        <v>12</v>
      </c>
      <c r="C21" s="12">
        <v>575</v>
      </c>
      <c r="D21" s="12">
        <v>522</v>
      </c>
      <c r="E21" s="12">
        <v>53</v>
      </c>
      <c r="F21" s="12">
        <v>0</v>
      </c>
      <c r="G21" s="12">
        <v>0</v>
      </c>
      <c r="H21" s="12">
        <v>0</v>
      </c>
      <c r="I21" s="12">
        <v>528</v>
      </c>
      <c r="J21" s="12">
        <v>458</v>
      </c>
      <c r="K21" s="12">
        <v>70</v>
      </c>
      <c r="L21" s="12">
        <v>3</v>
      </c>
      <c r="M21" s="12">
        <v>3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1520</v>
      </c>
      <c r="D22" s="12">
        <v>1248</v>
      </c>
      <c r="E22" s="12">
        <v>272</v>
      </c>
      <c r="F22" s="12">
        <v>0</v>
      </c>
      <c r="G22" s="12">
        <v>0</v>
      </c>
      <c r="H22" s="12">
        <v>0</v>
      </c>
      <c r="I22" s="12">
        <v>1370</v>
      </c>
      <c r="J22" s="12">
        <v>1118</v>
      </c>
      <c r="K22" s="12">
        <v>252</v>
      </c>
      <c r="L22" s="12">
        <v>9</v>
      </c>
      <c r="M22" s="12">
        <v>9</v>
      </c>
      <c r="N22" s="12">
        <v>0</v>
      </c>
    </row>
    <row r="23" spans="2:14" ht="20.100000000000001" customHeight="1" thickBot="1" x14ac:dyDescent="0.25">
      <c r="B23" s="6" t="s">
        <v>14</v>
      </c>
      <c r="C23" s="12">
        <v>6204</v>
      </c>
      <c r="D23" s="12">
        <v>3400</v>
      </c>
      <c r="E23" s="12">
        <v>2804</v>
      </c>
      <c r="F23" s="12">
        <v>0</v>
      </c>
      <c r="G23" s="12">
        <v>0</v>
      </c>
      <c r="H23" s="12">
        <v>0</v>
      </c>
      <c r="I23" s="12">
        <v>5445</v>
      </c>
      <c r="J23" s="12">
        <v>3006</v>
      </c>
      <c r="K23" s="12">
        <v>2439</v>
      </c>
      <c r="L23" s="12">
        <v>107</v>
      </c>
      <c r="M23" s="12">
        <v>71</v>
      </c>
      <c r="N23" s="12">
        <v>36</v>
      </c>
    </row>
    <row r="24" spans="2:14" ht="20.100000000000001" customHeight="1" thickBot="1" x14ac:dyDescent="0.25">
      <c r="B24" s="6" t="s">
        <v>15</v>
      </c>
      <c r="C24" s="12">
        <v>1429</v>
      </c>
      <c r="D24" s="12">
        <v>845</v>
      </c>
      <c r="E24" s="12">
        <v>584</v>
      </c>
      <c r="F24" s="12">
        <v>0</v>
      </c>
      <c r="G24" s="12">
        <v>0</v>
      </c>
      <c r="H24" s="12">
        <v>0</v>
      </c>
      <c r="I24" s="12">
        <v>1491</v>
      </c>
      <c r="J24" s="12">
        <v>904</v>
      </c>
      <c r="K24" s="12">
        <v>587</v>
      </c>
      <c r="L24" s="12">
        <v>8</v>
      </c>
      <c r="M24" s="12">
        <v>7</v>
      </c>
      <c r="N24" s="12">
        <v>1</v>
      </c>
    </row>
    <row r="25" spans="2:14" ht="20.100000000000001" customHeight="1" thickBot="1" x14ac:dyDescent="0.25">
      <c r="B25" s="6" t="s">
        <v>16</v>
      </c>
      <c r="C25" s="12">
        <v>483</v>
      </c>
      <c r="D25" s="12">
        <v>287</v>
      </c>
      <c r="E25" s="12">
        <v>196</v>
      </c>
      <c r="F25" s="12">
        <v>0</v>
      </c>
      <c r="G25" s="12">
        <v>0</v>
      </c>
      <c r="H25" s="12">
        <v>0</v>
      </c>
      <c r="I25" s="12">
        <v>462</v>
      </c>
      <c r="J25" s="12">
        <v>263</v>
      </c>
      <c r="K25" s="12">
        <v>199</v>
      </c>
      <c r="L25" s="12">
        <v>0</v>
      </c>
      <c r="M25" s="12">
        <v>0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1418</v>
      </c>
      <c r="D26" s="12">
        <v>900</v>
      </c>
      <c r="E26" s="12">
        <v>518</v>
      </c>
      <c r="F26" s="12">
        <v>0</v>
      </c>
      <c r="G26" s="12">
        <v>0</v>
      </c>
      <c r="H26" s="12">
        <v>0</v>
      </c>
      <c r="I26" s="12">
        <v>1238</v>
      </c>
      <c r="J26" s="12">
        <v>812</v>
      </c>
      <c r="K26" s="12">
        <v>426</v>
      </c>
      <c r="L26" s="12">
        <v>1</v>
      </c>
      <c r="M26" s="12">
        <v>1</v>
      </c>
      <c r="N26" s="12">
        <v>0</v>
      </c>
    </row>
    <row r="27" spans="2:14" ht="20.100000000000001" customHeight="1" thickBot="1" x14ac:dyDescent="0.25">
      <c r="B27" s="8" t="s">
        <v>18</v>
      </c>
      <c r="C27" s="12">
        <v>189</v>
      </c>
      <c r="D27" s="12">
        <v>108</v>
      </c>
      <c r="E27" s="12">
        <v>81</v>
      </c>
      <c r="F27" s="12">
        <v>0</v>
      </c>
      <c r="G27" s="12">
        <v>0</v>
      </c>
      <c r="H27" s="12">
        <v>0</v>
      </c>
      <c r="I27" s="12">
        <v>195</v>
      </c>
      <c r="J27" s="12">
        <v>123</v>
      </c>
      <c r="K27" s="12">
        <v>72</v>
      </c>
      <c r="L27" s="12">
        <v>0</v>
      </c>
      <c r="M27" s="12">
        <v>0</v>
      </c>
      <c r="N27" s="12">
        <v>0</v>
      </c>
    </row>
    <row r="28" spans="2:14" ht="20.100000000000001" customHeight="1" thickBot="1" x14ac:dyDescent="0.25">
      <c r="B28" s="9" t="s">
        <v>19</v>
      </c>
      <c r="C28" s="13">
        <f>SUM(C11:C27)</f>
        <v>38619</v>
      </c>
      <c r="D28" s="13">
        <f t="shared" ref="D28:H28" si="0">SUM(D11:D27)</f>
        <v>25848</v>
      </c>
      <c r="E28" s="13">
        <f t="shared" si="0"/>
        <v>12771</v>
      </c>
      <c r="F28" s="13">
        <f t="shared" si="0"/>
        <v>0</v>
      </c>
      <c r="G28" s="13">
        <f t="shared" si="0"/>
        <v>0</v>
      </c>
      <c r="H28" s="13">
        <f t="shared" si="0"/>
        <v>0</v>
      </c>
      <c r="I28" s="13">
        <f>SUM(I11:I27)</f>
        <v>34837</v>
      </c>
      <c r="J28" s="13">
        <f t="shared" ref="J28:N28" si="1">SUM(J11:J27)</f>
        <v>23255</v>
      </c>
      <c r="K28" s="13">
        <f t="shared" si="1"/>
        <v>11582</v>
      </c>
      <c r="L28" s="13">
        <f t="shared" si="1"/>
        <v>421</v>
      </c>
      <c r="M28" s="13">
        <f t="shared" si="1"/>
        <v>321</v>
      </c>
      <c r="N28" s="13">
        <f t="shared" si="1"/>
        <v>100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1" spans="2:14" ht="39.75" customHeight="1" thickBot="1" x14ac:dyDescent="0.25">
      <c r="B31" s="37" t="s">
        <v>122</v>
      </c>
      <c r="C31" s="38"/>
      <c r="D31" s="38"/>
      <c r="E31" s="37" t="s">
        <v>122</v>
      </c>
      <c r="F31" s="38"/>
      <c r="G31" s="38"/>
    </row>
    <row r="32" spans="2:14" ht="57.75" thickBot="1" x14ac:dyDescent="0.25">
      <c r="B32" s="11" t="s">
        <v>36</v>
      </c>
      <c r="C32" s="11" t="s">
        <v>37</v>
      </c>
      <c r="D32" s="11" t="s">
        <v>38</v>
      </c>
      <c r="E32" s="29" t="s">
        <v>112</v>
      </c>
      <c r="F32" s="29" t="s">
        <v>113</v>
      </c>
      <c r="G32" s="29" t="s">
        <v>114</v>
      </c>
    </row>
    <row r="33" spans="2:7" ht="20.100000000000001" customHeight="1" thickBot="1" x14ac:dyDescent="0.25">
      <c r="B33" s="15">
        <f t="shared" ref="B33:B50" si="2">IF(C11&gt;0,(I11-C11)/C11,"-")</f>
        <v>-0.14442120802066674</v>
      </c>
      <c r="C33" s="15">
        <f t="shared" ref="C33:C50" si="3">IF(D11&gt;0,(J11-D11)/D11,"-")</f>
        <v>-0.14123842962017236</v>
      </c>
      <c r="D33" s="15">
        <f t="shared" ref="D33:D50" si="4">IF(E11&gt;0,(K11-E11)/E11,"-")</f>
        <v>-0.15512614063338701</v>
      </c>
      <c r="E33" s="15" t="str">
        <f t="shared" ref="E33:E50" si="5">IF(F11&gt;0,(L11-F11)/F11,"-")</f>
        <v>-</v>
      </c>
      <c r="F33" s="15" t="str">
        <f t="shared" ref="F33:F50" si="6">IF(G11&gt;0,(M11-G11)/G11,"-")</f>
        <v>-</v>
      </c>
      <c r="G33" s="15" t="str">
        <f t="shared" ref="G33:G50" si="7">IF(H11&gt;0,(N11-H11)/H11,"-")</f>
        <v>-</v>
      </c>
    </row>
    <row r="34" spans="2:7" ht="20.100000000000001" customHeight="1" thickBot="1" x14ac:dyDescent="0.25">
      <c r="B34" s="15">
        <f t="shared" si="2"/>
        <v>-0.34820457018498369</v>
      </c>
      <c r="C34" s="15">
        <f t="shared" si="3"/>
        <v>-0.29390018484288355</v>
      </c>
      <c r="D34" s="15">
        <f t="shared" si="4"/>
        <v>-0.42592592592592593</v>
      </c>
      <c r="E34" s="15" t="str">
        <f t="shared" si="5"/>
        <v>-</v>
      </c>
      <c r="F34" s="15" t="str">
        <f t="shared" si="6"/>
        <v>-</v>
      </c>
      <c r="G34" s="15" t="str">
        <f t="shared" si="7"/>
        <v>-</v>
      </c>
    </row>
    <row r="35" spans="2:7" ht="20.100000000000001" customHeight="1" thickBot="1" x14ac:dyDescent="0.25">
      <c r="B35" s="15">
        <f t="shared" si="2"/>
        <v>-5.1908396946564885E-2</v>
      </c>
      <c r="C35" s="15">
        <f t="shared" si="3"/>
        <v>-9.6646942800788949E-2</v>
      </c>
      <c r="D35" s="15">
        <f t="shared" si="4"/>
        <v>0.10135135135135136</v>
      </c>
      <c r="E35" s="15" t="str">
        <f t="shared" si="5"/>
        <v>-</v>
      </c>
      <c r="F35" s="15" t="str">
        <f t="shared" si="6"/>
        <v>-</v>
      </c>
      <c r="G35" s="15" t="str">
        <f t="shared" si="7"/>
        <v>-</v>
      </c>
    </row>
    <row r="36" spans="2:7" ht="20.100000000000001" customHeight="1" thickBot="1" x14ac:dyDescent="0.25">
      <c r="B36" s="15">
        <f t="shared" si="2"/>
        <v>-8.4454409566517188E-2</v>
      </c>
      <c r="C36" s="15">
        <f t="shared" si="3"/>
        <v>-0.25031928480204341</v>
      </c>
      <c r="D36" s="15">
        <f t="shared" si="4"/>
        <v>0.14954954954954955</v>
      </c>
      <c r="E36" s="15" t="str">
        <f t="shared" si="5"/>
        <v>-</v>
      </c>
      <c r="F36" s="15" t="str">
        <f t="shared" si="6"/>
        <v>-</v>
      </c>
      <c r="G36" s="15" t="str">
        <f t="shared" si="7"/>
        <v>-</v>
      </c>
    </row>
    <row r="37" spans="2:7" ht="20.100000000000001" customHeight="1" thickBot="1" x14ac:dyDescent="0.25">
      <c r="B37" s="15">
        <f t="shared" si="2"/>
        <v>-7.5421472937000883E-2</v>
      </c>
      <c r="C37" s="15">
        <f t="shared" si="3"/>
        <v>-0.10429447852760736</v>
      </c>
      <c r="D37" s="15">
        <f t="shared" si="4"/>
        <v>3.6876355748373099E-2</v>
      </c>
      <c r="E37" s="15" t="str">
        <f t="shared" si="5"/>
        <v>-</v>
      </c>
      <c r="F37" s="15" t="str">
        <f t="shared" si="6"/>
        <v>-</v>
      </c>
      <c r="G37" s="15" t="str">
        <f t="shared" si="7"/>
        <v>-</v>
      </c>
    </row>
    <row r="38" spans="2:7" ht="20.100000000000001" customHeight="1" thickBot="1" x14ac:dyDescent="0.25">
      <c r="B38" s="15">
        <f t="shared" si="2"/>
        <v>4.1379310344827586E-2</v>
      </c>
      <c r="C38" s="15">
        <f t="shared" si="3"/>
        <v>-5.817174515235457E-2</v>
      </c>
      <c r="D38" s="15">
        <f t="shared" si="4"/>
        <v>0.52702702702702697</v>
      </c>
      <c r="E38" s="15" t="str">
        <f t="shared" si="5"/>
        <v>-</v>
      </c>
      <c r="F38" s="15" t="str">
        <f t="shared" si="6"/>
        <v>-</v>
      </c>
      <c r="G38" s="15" t="str">
        <f t="shared" si="7"/>
        <v>-</v>
      </c>
    </row>
    <row r="39" spans="2:7" ht="20.100000000000001" customHeight="1" thickBot="1" x14ac:dyDescent="0.25">
      <c r="B39" s="15">
        <f t="shared" si="2"/>
        <v>-1.6299918500407497E-2</v>
      </c>
      <c r="C39" s="15">
        <f t="shared" si="3"/>
        <v>1.1198208286674132E-2</v>
      </c>
      <c r="D39" s="15">
        <f t="shared" si="4"/>
        <v>-8.9820359281437126E-2</v>
      </c>
      <c r="E39" s="15" t="str">
        <f t="shared" si="5"/>
        <v>-</v>
      </c>
      <c r="F39" s="15" t="str">
        <f t="shared" si="6"/>
        <v>-</v>
      </c>
      <c r="G39" s="15" t="str">
        <f t="shared" si="7"/>
        <v>-</v>
      </c>
    </row>
    <row r="40" spans="2:7" ht="20.100000000000001" customHeight="1" thickBot="1" x14ac:dyDescent="0.25">
      <c r="B40" s="15">
        <f t="shared" si="2"/>
        <v>-0.13845050215208035</v>
      </c>
      <c r="C40" s="15">
        <f t="shared" si="3"/>
        <v>-8.4042553191489358E-2</v>
      </c>
      <c r="D40" s="15">
        <f t="shared" si="4"/>
        <v>-0.25110132158590309</v>
      </c>
      <c r="E40" s="15" t="str">
        <f t="shared" si="5"/>
        <v>-</v>
      </c>
      <c r="F40" s="15" t="str">
        <f t="shared" si="6"/>
        <v>-</v>
      </c>
      <c r="G40" s="15" t="str">
        <f t="shared" si="7"/>
        <v>-</v>
      </c>
    </row>
    <row r="41" spans="2:7" ht="20.100000000000001" customHeight="1" thickBot="1" x14ac:dyDescent="0.25">
      <c r="B41" s="15">
        <f t="shared" si="2"/>
        <v>-7.4891604256996452E-2</v>
      </c>
      <c r="C41" s="15">
        <f t="shared" si="3"/>
        <v>-7.6257076257076256E-2</v>
      </c>
      <c r="D41" s="15">
        <f t="shared" si="4"/>
        <v>-7.291163689039111E-2</v>
      </c>
      <c r="E41" s="15" t="str">
        <f t="shared" si="5"/>
        <v>-</v>
      </c>
      <c r="F41" s="15" t="str">
        <f t="shared" si="6"/>
        <v>-</v>
      </c>
      <c r="G41" s="15" t="str">
        <f t="shared" si="7"/>
        <v>-</v>
      </c>
    </row>
    <row r="42" spans="2:7" ht="20.100000000000001" customHeight="1" thickBot="1" x14ac:dyDescent="0.25">
      <c r="B42" s="15">
        <f t="shared" si="2"/>
        <v>-5.710565476190476E-2</v>
      </c>
      <c r="C42" s="15">
        <f t="shared" si="3"/>
        <v>-4.9840625905534626E-2</v>
      </c>
      <c r="D42" s="15">
        <f t="shared" si="4"/>
        <v>-7.0129870129870125E-2</v>
      </c>
      <c r="E42" s="15" t="str">
        <f t="shared" si="5"/>
        <v>-</v>
      </c>
      <c r="F42" s="15" t="str">
        <f t="shared" si="6"/>
        <v>-</v>
      </c>
      <c r="G42" s="15" t="str">
        <f t="shared" si="7"/>
        <v>-</v>
      </c>
    </row>
    <row r="43" spans="2:7" ht="20.100000000000001" customHeight="1" thickBot="1" x14ac:dyDescent="0.25">
      <c r="B43" s="15">
        <f t="shared" si="2"/>
        <v>-8.1739130434782606E-2</v>
      </c>
      <c r="C43" s="15">
        <f t="shared" si="3"/>
        <v>-0.12260536398467432</v>
      </c>
      <c r="D43" s="15">
        <f t="shared" si="4"/>
        <v>0.32075471698113206</v>
      </c>
      <c r="E43" s="15" t="str">
        <f t="shared" si="5"/>
        <v>-</v>
      </c>
      <c r="F43" s="15" t="str">
        <f t="shared" si="6"/>
        <v>-</v>
      </c>
      <c r="G43" s="15" t="str">
        <f t="shared" si="7"/>
        <v>-</v>
      </c>
    </row>
    <row r="44" spans="2:7" ht="20.100000000000001" customHeight="1" thickBot="1" x14ac:dyDescent="0.25">
      <c r="B44" s="15">
        <f t="shared" si="2"/>
        <v>-9.8684210526315791E-2</v>
      </c>
      <c r="C44" s="15">
        <f t="shared" si="3"/>
        <v>-0.10416666666666667</v>
      </c>
      <c r="D44" s="15">
        <f t="shared" si="4"/>
        <v>-7.3529411764705885E-2</v>
      </c>
      <c r="E44" s="15" t="str">
        <f t="shared" si="5"/>
        <v>-</v>
      </c>
      <c r="F44" s="15" t="str">
        <f t="shared" si="6"/>
        <v>-</v>
      </c>
      <c r="G44" s="15" t="str">
        <f t="shared" si="7"/>
        <v>-</v>
      </c>
    </row>
    <row r="45" spans="2:7" ht="20.100000000000001" customHeight="1" thickBot="1" x14ac:dyDescent="0.25">
      <c r="B45" s="15">
        <f t="shared" si="2"/>
        <v>-0.12234042553191489</v>
      </c>
      <c r="C45" s="15">
        <f t="shared" si="3"/>
        <v>-0.11588235294117646</v>
      </c>
      <c r="D45" s="15">
        <f t="shared" si="4"/>
        <v>-0.13017118402282454</v>
      </c>
      <c r="E45" s="15" t="str">
        <f t="shared" si="5"/>
        <v>-</v>
      </c>
      <c r="F45" s="15" t="str">
        <f t="shared" si="6"/>
        <v>-</v>
      </c>
      <c r="G45" s="15" t="str">
        <f t="shared" si="7"/>
        <v>-</v>
      </c>
    </row>
    <row r="46" spans="2:7" ht="20.100000000000001" customHeight="1" thickBot="1" x14ac:dyDescent="0.25">
      <c r="B46" s="15">
        <f t="shared" si="2"/>
        <v>4.3386983904828549E-2</v>
      </c>
      <c r="C46" s="15">
        <f t="shared" si="3"/>
        <v>6.982248520710059E-2</v>
      </c>
      <c r="D46" s="15">
        <f t="shared" si="4"/>
        <v>5.1369863013698627E-3</v>
      </c>
      <c r="E46" s="15" t="str">
        <f t="shared" si="5"/>
        <v>-</v>
      </c>
      <c r="F46" s="15" t="str">
        <f t="shared" si="6"/>
        <v>-</v>
      </c>
      <c r="G46" s="15" t="str">
        <f t="shared" si="7"/>
        <v>-</v>
      </c>
    </row>
    <row r="47" spans="2:7" ht="20.100000000000001" customHeight="1" thickBot="1" x14ac:dyDescent="0.25">
      <c r="B47" s="15">
        <f t="shared" si="2"/>
        <v>-4.3478260869565216E-2</v>
      </c>
      <c r="C47" s="15">
        <f t="shared" si="3"/>
        <v>-8.3623693379790948E-2</v>
      </c>
      <c r="D47" s="15">
        <f t="shared" si="4"/>
        <v>1.5306122448979591E-2</v>
      </c>
      <c r="E47" s="15" t="str">
        <f t="shared" si="5"/>
        <v>-</v>
      </c>
      <c r="F47" s="15" t="str">
        <f t="shared" si="6"/>
        <v>-</v>
      </c>
      <c r="G47" s="15" t="str">
        <f t="shared" si="7"/>
        <v>-</v>
      </c>
    </row>
    <row r="48" spans="2:7" ht="20.100000000000001" customHeight="1" thickBot="1" x14ac:dyDescent="0.25">
      <c r="B48" s="15">
        <f t="shared" si="2"/>
        <v>-0.12693935119887165</v>
      </c>
      <c r="C48" s="15">
        <f t="shared" si="3"/>
        <v>-9.7777777777777783E-2</v>
      </c>
      <c r="D48" s="15">
        <f t="shared" si="4"/>
        <v>-0.17760617760617761</v>
      </c>
      <c r="E48" s="15" t="str">
        <f t="shared" si="5"/>
        <v>-</v>
      </c>
      <c r="F48" s="15" t="str">
        <f t="shared" si="6"/>
        <v>-</v>
      </c>
      <c r="G48" s="15" t="str">
        <f t="shared" si="7"/>
        <v>-</v>
      </c>
    </row>
    <row r="49" spans="2:7" ht="20.100000000000001" customHeight="1" thickBot="1" x14ac:dyDescent="0.25">
      <c r="B49" s="15">
        <f t="shared" si="2"/>
        <v>3.1746031746031744E-2</v>
      </c>
      <c r="C49" s="15">
        <f t="shared" si="3"/>
        <v>0.1388888888888889</v>
      </c>
      <c r="D49" s="15">
        <f t="shared" si="4"/>
        <v>-0.1111111111111111</v>
      </c>
      <c r="E49" s="15" t="str">
        <f t="shared" si="5"/>
        <v>-</v>
      </c>
      <c r="F49" s="15" t="str">
        <f t="shared" si="6"/>
        <v>-</v>
      </c>
      <c r="G49" s="15" t="str">
        <f t="shared" si="7"/>
        <v>-</v>
      </c>
    </row>
    <row r="50" spans="2:7" ht="20.100000000000001" customHeight="1" thickBot="1" x14ac:dyDescent="0.25">
      <c r="B50" s="16">
        <f t="shared" si="2"/>
        <v>-9.7931070198606904E-2</v>
      </c>
      <c r="C50" s="16">
        <f t="shared" si="3"/>
        <v>-0.10031723924481585</v>
      </c>
      <c r="D50" s="16">
        <f t="shared" si="4"/>
        <v>-9.3101558217837291E-2</v>
      </c>
      <c r="E50" s="16" t="str">
        <f t="shared" si="5"/>
        <v>-</v>
      </c>
      <c r="F50" s="16" t="str">
        <f t="shared" si="6"/>
        <v>-</v>
      </c>
      <c r="G50" s="16" t="str">
        <f t="shared" si="7"/>
        <v>-</v>
      </c>
    </row>
    <row r="53" spans="2:7" ht="25.5" customHeight="1" x14ac:dyDescent="0.2">
      <c r="B53" s="55" t="s">
        <v>118</v>
      </c>
      <c r="C53" s="55"/>
      <c r="D53" s="55"/>
      <c r="E53" s="55"/>
      <c r="F53" s="55"/>
      <c r="G53" s="55"/>
    </row>
  </sheetData>
  <mergeCells count="5">
    <mergeCell ref="B53:G53"/>
    <mergeCell ref="E31:G31"/>
    <mergeCell ref="B31:D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7" t="s">
        <v>119</v>
      </c>
      <c r="D9" s="38"/>
      <c r="E9" s="38"/>
      <c r="F9" s="38"/>
      <c r="G9" s="38" t="s">
        <v>120</v>
      </c>
      <c r="H9" s="38"/>
      <c r="I9" s="38"/>
      <c r="J9" s="38"/>
      <c r="K9" s="38" t="s">
        <v>122</v>
      </c>
      <c r="L9" s="38"/>
      <c r="M9" s="38"/>
      <c r="N9" s="38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1945</v>
      </c>
      <c r="D11" s="12">
        <v>10</v>
      </c>
      <c r="E11" s="12">
        <v>1450</v>
      </c>
      <c r="F11" s="12">
        <v>485</v>
      </c>
      <c r="G11" s="12">
        <v>1979</v>
      </c>
      <c r="H11" s="12">
        <v>6</v>
      </c>
      <c r="I11" s="12">
        <v>1557</v>
      </c>
      <c r="J11" s="12">
        <v>416</v>
      </c>
      <c r="K11" s="15">
        <f>IF(C11=0,"-",(G11-C11)/C11)</f>
        <v>1.7480719794344474E-2</v>
      </c>
      <c r="L11" s="15">
        <f>IF(D11=0,"-",(H11-D11)/D11)</f>
        <v>-0.4</v>
      </c>
      <c r="M11" s="15">
        <f>IF(E11=0,"-",(I11-E11)/E11)</f>
        <v>7.379310344827586E-2</v>
      </c>
      <c r="N11" s="15">
        <f>IF(F11=0,"-",(J11-F11)/F11)</f>
        <v>-0.1422680412371134</v>
      </c>
    </row>
    <row r="12" spans="2:14" ht="20.100000000000001" customHeight="1" thickBot="1" x14ac:dyDescent="0.25">
      <c r="B12" s="6" t="s">
        <v>3</v>
      </c>
      <c r="C12" s="12">
        <v>248</v>
      </c>
      <c r="D12" s="12">
        <v>0</v>
      </c>
      <c r="E12" s="12">
        <v>219</v>
      </c>
      <c r="F12" s="12">
        <v>29</v>
      </c>
      <c r="G12" s="12">
        <v>190</v>
      </c>
      <c r="H12" s="12">
        <v>0</v>
      </c>
      <c r="I12" s="12">
        <v>139</v>
      </c>
      <c r="J12" s="12">
        <v>51</v>
      </c>
      <c r="K12" s="15">
        <f t="shared" ref="K12:N28" si="0">IF(C12=0,"-",(G12-C12)/C12)</f>
        <v>-0.23387096774193547</v>
      </c>
      <c r="L12" s="15" t="str">
        <f t="shared" si="0"/>
        <v>-</v>
      </c>
      <c r="M12" s="15">
        <f t="shared" si="0"/>
        <v>-0.36529680365296802</v>
      </c>
      <c r="N12" s="15">
        <f t="shared" si="0"/>
        <v>0.75862068965517238</v>
      </c>
    </row>
    <row r="13" spans="2:14" ht="20.100000000000001" customHeight="1" thickBot="1" x14ac:dyDescent="0.25">
      <c r="B13" s="6" t="s">
        <v>4</v>
      </c>
      <c r="C13" s="12">
        <v>215</v>
      </c>
      <c r="D13" s="12">
        <v>0</v>
      </c>
      <c r="E13" s="12">
        <v>149</v>
      </c>
      <c r="F13" s="12">
        <v>66</v>
      </c>
      <c r="G13" s="12">
        <v>196</v>
      </c>
      <c r="H13" s="12">
        <v>0</v>
      </c>
      <c r="I13" s="12">
        <v>171</v>
      </c>
      <c r="J13" s="12">
        <v>25</v>
      </c>
      <c r="K13" s="15">
        <f t="shared" si="0"/>
        <v>-8.8372093023255813E-2</v>
      </c>
      <c r="L13" s="15" t="str">
        <f t="shared" si="0"/>
        <v>-</v>
      </c>
      <c r="M13" s="15">
        <f t="shared" si="0"/>
        <v>0.1476510067114094</v>
      </c>
      <c r="N13" s="15">
        <f t="shared" si="0"/>
        <v>-0.62121212121212122</v>
      </c>
    </row>
    <row r="14" spans="2:14" ht="20.100000000000001" customHeight="1" thickBot="1" x14ac:dyDescent="0.25">
      <c r="B14" s="6" t="s">
        <v>5</v>
      </c>
      <c r="C14" s="12">
        <v>251</v>
      </c>
      <c r="D14" s="12">
        <v>0</v>
      </c>
      <c r="E14" s="12">
        <v>204</v>
      </c>
      <c r="F14" s="12">
        <v>47</v>
      </c>
      <c r="G14" s="12">
        <v>336</v>
      </c>
      <c r="H14" s="12">
        <v>0</v>
      </c>
      <c r="I14" s="12">
        <v>289</v>
      </c>
      <c r="J14" s="12">
        <v>47</v>
      </c>
      <c r="K14" s="15">
        <f t="shared" si="0"/>
        <v>0.3386454183266932</v>
      </c>
      <c r="L14" s="15" t="str">
        <f t="shared" si="0"/>
        <v>-</v>
      </c>
      <c r="M14" s="15">
        <f t="shared" si="0"/>
        <v>0.41666666666666669</v>
      </c>
      <c r="N14" s="15">
        <f t="shared" si="0"/>
        <v>0</v>
      </c>
    </row>
    <row r="15" spans="2:14" ht="20.100000000000001" customHeight="1" thickBot="1" x14ac:dyDescent="0.25">
      <c r="B15" s="6" t="s">
        <v>6</v>
      </c>
      <c r="C15" s="12">
        <v>713</v>
      </c>
      <c r="D15" s="12">
        <v>15</v>
      </c>
      <c r="E15" s="12">
        <v>344</v>
      </c>
      <c r="F15" s="12">
        <v>355</v>
      </c>
      <c r="G15" s="12">
        <v>586</v>
      </c>
      <c r="H15" s="12">
        <v>6</v>
      </c>
      <c r="I15" s="12">
        <v>432</v>
      </c>
      <c r="J15" s="12">
        <v>148</v>
      </c>
      <c r="K15" s="15">
        <f t="shared" si="0"/>
        <v>-0.17812061711079943</v>
      </c>
      <c r="L15" s="15">
        <f t="shared" si="0"/>
        <v>-0.6</v>
      </c>
      <c r="M15" s="15">
        <f t="shared" si="0"/>
        <v>0.2558139534883721</v>
      </c>
      <c r="N15" s="15">
        <f t="shared" si="0"/>
        <v>-0.58309859154929577</v>
      </c>
    </row>
    <row r="16" spans="2:14" ht="20.100000000000001" customHeight="1" thickBot="1" x14ac:dyDescent="0.25">
      <c r="B16" s="6" t="s">
        <v>7</v>
      </c>
      <c r="C16" s="12">
        <v>55</v>
      </c>
      <c r="D16" s="12">
        <v>0</v>
      </c>
      <c r="E16" s="12">
        <v>30</v>
      </c>
      <c r="F16" s="12">
        <v>25</v>
      </c>
      <c r="G16" s="12">
        <v>71</v>
      </c>
      <c r="H16" s="12">
        <v>0</v>
      </c>
      <c r="I16" s="12">
        <v>43</v>
      </c>
      <c r="J16" s="12">
        <v>28</v>
      </c>
      <c r="K16" s="15">
        <f t="shared" si="0"/>
        <v>0.29090909090909089</v>
      </c>
      <c r="L16" s="15" t="str">
        <f t="shared" si="0"/>
        <v>-</v>
      </c>
      <c r="M16" s="15">
        <f t="shared" si="0"/>
        <v>0.43333333333333335</v>
      </c>
      <c r="N16" s="15">
        <f t="shared" si="0"/>
        <v>0.12</v>
      </c>
    </row>
    <row r="17" spans="2:14" ht="20.100000000000001" customHeight="1" thickBot="1" x14ac:dyDescent="0.25">
      <c r="B17" s="6" t="s">
        <v>8</v>
      </c>
      <c r="C17" s="12">
        <v>332</v>
      </c>
      <c r="D17" s="12">
        <v>0</v>
      </c>
      <c r="E17" s="12">
        <v>220</v>
      </c>
      <c r="F17" s="12">
        <v>112</v>
      </c>
      <c r="G17" s="12">
        <v>359</v>
      </c>
      <c r="H17" s="12">
        <v>0</v>
      </c>
      <c r="I17" s="12">
        <v>283</v>
      </c>
      <c r="J17" s="12">
        <v>76</v>
      </c>
      <c r="K17" s="15">
        <f t="shared" si="0"/>
        <v>8.1325301204819275E-2</v>
      </c>
      <c r="L17" s="15" t="str">
        <f t="shared" si="0"/>
        <v>-</v>
      </c>
      <c r="M17" s="15">
        <f t="shared" si="0"/>
        <v>0.28636363636363638</v>
      </c>
      <c r="N17" s="15">
        <f t="shared" si="0"/>
        <v>-0.32142857142857145</v>
      </c>
    </row>
    <row r="18" spans="2:14" ht="20.100000000000001" customHeight="1" thickBot="1" x14ac:dyDescent="0.25">
      <c r="B18" s="6" t="s">
        <v>9</v>
      </c>
      <c r="C18" s="12">
        <v>437</v>
      </c>
      <c r="D18" s="12">
        <v>0</v>
      </c>
      <c r="E18" s="12">
        <v>305</v>
      </c>
      <c r="F18" s="12">
        <v>132</v>
      </c>
      <c r="G18" s="12">
        <v>398</v>
      </c>
      <c r="H18" s="12">
        <v>2</v>
      </c>
      <c r="I18" s="12">
        <v>302</v>
      </c>
      <c r="J18" s="12">
        <v>94</v>
      </c>
      <c r="K18" s="15">
        <f t="shared" si="0"/>
        <v>-8.924485125858124E-2</v>
      </c>
      <c r="L18" s="15" t="str">
        <f t="shared" si="0"/>
        <v>-</v>
      </c>
      <c r="M18" s="15">
        <f t="shared" si="0"/>
        <v>-9.8360655737704927E-3</v>
      </c>
      <c r="N18" s="15">
        <f t="shared" si="0"/>
        <v>-0.2878787878787879</v>
      </c>
    </row>
    <row r="19" spans="2:14" ht="20.100000000000001" customHeight="1" thickBot="1" x14ac:dyDescent="0.25">
      <c r="B19" s="6" t="s">
        <v>10</v>
      </c>
      <c r="C19" s="12">
        <v>1368</v>
      </c>
      <c r="D19" s="12">
        <v>47</v>
      </c>
      <c r="E19" s="12">
        <v>686</v>
      </c>
      <c r="F19" s="12">
        <v>635</v>
      </c>
      <c r="G19" s="12">
        <v>1178</v>
      </c>
      <c r="H19" s="12">
        <v>18</v>
      </c>
      <c r="I19" s="12">
        <v>588</v>
      </c>
      <c r="J19" s="12">
        <v>572</v>
      </c>
      <c r="K19" s="15">
        <f t="shared" si="0"/>
        <v>-0.1388888888888889</v>
      </c>
      <c r="L19" s="15">
        <f t="shared" si="0"/>
        <v>-0.61702127659574468</v>
      </c>
      <c r="M19" s="15">
        <f t="shared" si="0"/>
        <v>-0.14285714285714285</v>
      </c>
      <c r="N19" s="15">
        <f t="shared" si="0"/>
        <v>-9.9212598425196849E-2</v>
      </c>
    </row>
    <row r="20" spans="2:14" ht="20.100000000000001" customHeight="1" thickBot="1" x14ac:dyDescent="0.25">
      <c r="B20" s="6" t="s">
        <v>11</v>
      </c>
      <c r="C20" s="12">
        <v>1287</v>
      </c>
      <c r="D20" s="12">
        <v>5</v>
      </c>
      <c r="E20" s="12">
        <v>1130</v>
      </c>
      <c r="F20" s="12">
        <v>152</v>
      </c>
      <c r="G20" s="12">
        <v>1232</v>
      </c>
      <c r="H20" s="12">
        <v>18</v>
      </c>
      <c r="I20" s="12">
        <v>1054</v>
      </c>
      <c r="J20" s="12">
        <v>160</v>
      </c>
      <c r="K20" s="15">
        <f t="shared" si="0"/>
        <v>-4.2735042735042736E-2</v>
      </c>
      <c r="L20" s="15">
        <f t="shared" si="0"/>
        <v>2.6</v>
      </c>
      <c r="M20" s="15">
        <f t="shared" si="0"/>
        <v>-6.7256637168141592E-2</v>
      </c>
      <c r="N20" s="15">
        <f t="shared" si="0"/>
        <v>5.2631578947368418E-2</v>
      </c>
    </row>
    <row r="21" spans="2:14" ht="20.100000000000001" customHeight="1" thickBot="1" x14ac:dyDescent="0.25">
      <c r="B21" s="6" t="s">
        <v>12</v>
      </c>
      <c r="C21" s="12">
        <v>203</v>
      </c>
      <c r="D21" s="12">
        <v>0</v>
      </c>
      <c r="E21" s="12">
        <v>150</v>
      </c>
      <c r="F21" s="12">
        <v>53</v>
      </c>
      <c r="G21" s="12">
        <v>181</v>
      </c>
      <c r="H21" s="12">
        <v>10</v>
      </c>
      <c r="I21" s="12">
        <v>125</v>
      </c>
      <c r="J21" s="12">
        <v>46</v>
      </c>
      <c r="K21" s="15">
        <f t="shared" si="0"/>
        <v>-0.10837438423645321</v>
      </c>
      <c r="L21" s="15" t="str">
        <f t="shared" si="0"/>
        <v>-</v>
      </c>
      <c r="M21" s="15">
        <f t="shared" si="0"/>
        <v>-0.16666666666666666</v>
      </c>
      <c r="N21" s="15">
        <f t="shared" si="0"/>
        <v>-0.13207547169811321</v>
      </c>
    </row>
    <row r="22" spans="2:14" ht="20.100000000000001" customHeight="1" thickBot="1" x14ac:dyDescent="0.25">
      <c r="B22" s="6" t="s">
        <v>13</v>
      </c>
      <c r="C22" s="12">
        <v>433</v>
      </c>
      <c r="D22" s="12">
        <v>1</v>
      </c>
      <c r="E22" s="12">
        <v>261</v>
      </c>
      <c r="F22" s="12">
        <v>171</v>
      </c>
      <c r="G22" s="12">
        <v>529</v>
      </c>
      <c r="H22" s="12">
        <v>5</v>
      </c>
      <c r="I22" s="12">
        <v>360</v>
      </c>
      <c r="J22" s="12">
        <v>163</v>
      </c>
      <c r="K22" s="15">
        <f t="shared" si="0"/>
        <v>0.22170900692840648</v>
      </c>
      <c r="L22" s="15">
        <f t="shared" si="0"/>
        <v>4</v>
      </c>
      <c r="M22" s="15">
        <f t="shared" si="0"/>
        <v>0.37931034482758619</v>
      </c>
      <c r="N22" s="15">
        <f t="shared" si="0"/>
        <v>-4.6783625730994149E-2</v>
      </c>
    </row>
    <row r="23" spans="2:14" ht="20.100000000000001" customHeight="1" thickBot="1" x14ac:dyDescent="0.25">
      <c r="B23" s="6" t="s">
        <v>14</v>
      </c>
      <c r="C23" s="12">
        <v>1405</v>
      </c>
      <c r="D23" s="12">
        <v>7</v>
      </c>
      <c r="E23" s="12">
        <v>738</v>
      </c>
      <c r="F23" s="12">
        <v>660</v>
      </c>
      <c r="G23" s="12">
        <v>1267</v>
      </c>
      <c r="H23" s="12">
        <v>1</v>
      </c>
      <c r="I23" s="12">
        <v>641</v>
      </c>
      <c r="J23" s="12">
        <v>625</v>
      </c>
      <c r="K23" s="15">
        <f t="shared" si="0"/>
        <v>-9.8220640569395015E-2</v>
      </c>
      <c r="L23" s="15">
        <f t="shared" si="0"/>
        <v>-0.8571428571428571</v>
      </c>
      <c r="M23" s="15">
        <f t="shared" si="0"/>
        <v>-0.13143631436314362</v>
      </c>
      <c r="N23" s="15">
        <f t="shared" si="0"/>
        <v>-5.3030303030303032E-2</v>
      </c>
    </row>
    <row r="24" spans="2:14" ht="20.100000000000001" customHeight="1" thickBot="1" x14ac:dyDescent="0.25">
      <c r="B24" s="6" t="s">
        <v>15</v>
      </c>
      <c r="C24" s="12">
        <v>303</v>
      </c>
      <c r="D24" s="12">
        <v>0</v>
      </c>
      <c r="E24" s="12">
        <v>262</v>
      </c>
      <c r="F24" s="12">
        <v>41</v>
      </c>
      <c r="G24" s="12">
        <v>301</v>
      </c>
      <c r="H24" s="12">
        <v>0</v>
      </c>
      <c r="I24" s="12">
        <v>261</v>
      </c>
      <c r="J24" s="12">
        <v>40</v>
      </c>
      <c r="K24" s="15">
        <f t="shared" si="0"/>
        <v>-6.6006600660066007E-3</v>
      </c>
      <c r="L24" s="15" t="str">
        <f t="shared" si="0"/>
        <v>-</v>
      </c>
      <c r="M24" s="15">
        <f t="shared" si="0"/>
        <v>-3.8167938931297708E-3</v>
      </c>
      <c r="N24" s="15">
        <f t="shared" si="0"/>
        <v>-2.4390243902439025E-2</v>
      </c>
    </row>
    <row r="25" spans="2:14" ht="20.100000000000001" customHeight="1" thickBot="1" x14ac:dyDescent="0.25">
      <c r="B25" s="6" t="s">
        <v>16</v>
      </c>
      <c r="C25" s="12">
        <v>80</v>
      </c>
      <c r="D25" s="12">
        <v>0</v>
      </c>
      <c r="E25" s="12">
        <v>63</v>
      </c>
      <c r="F25" s="12">
        <v>17</v>
      </c>
      <c r="G25" s="12">
        <v>84</v>
      </c>
      <c r="H25" s="12">
        <v>0</v>
      </c>
      <c r="I25" s="12">
        <v>59</v>
      </c>
      <c r="J25" s="12">
        <v>25</v>
      </c>
      <c r="K25" s="15">
        <f t="shared" si="0"/>
        <v>0.05</v>
      </c>
      <c r="L25" s="15" t="str">
        <f t="shared" si="0"/>
        <v>-</v>
      </c>
      <c r="M25" s="15">
        <f t="shared" si="0"/>
        <v>-6.3492063492063489E-2</v>
      </c>
      <c r="N25" s="15">
        <f t="shared" si="0"/>
        <v>0.47058823529411764</v>
      </c>
    </row>
    <row r="26" spans="2:14" ht="20.100000000000001" customHeight="1" thickBot="1" x14ac:dyDescent="0.25">
      <c r="B26" s="7" t="s">
        <v>17</v>
      </c>
      <c r="C26" s="12">
        <v>188</v>
      </c>
      <c r="D26" s="12">
        <v>0</v>
      </c>
      <c r="E26" s="12">
        <v>123</v>
      </c>
      <c r="F26" s="12">
        <v>65</v>
      </c>
      <c r="G26" s="12">
        <v>161</v>
      </c>
      <c r="H26" s="12">
        <v>5</v>
      </c>
      <c r="I26" s="12">
        <v>81</v>
      </c>
      <c r="J26" s="12">
        <v>75</v>
      </c>
      <c r="K26" s="15">
        <f t="shared" si="0"/>
        <v>-0.14361702127659576</v>
      </c>
      <c r="L26" s="15" t="str">
        <f t="shared" si="0"/>
        <v>-</v>
      </c>
      <c r="M26" s="15">
        <f t="shared" si="0"/>
        <v>-0.34146341463414637</v>
      </c>
      <c r="N26" s="15">
        <f t="shared" si="0"/>
        <v>0.15384615384615385</v>
      </c>
    </row>
    <row r="27" spans="2:14" ht="20.100000000000001" customHeight="1" thickBot="1" x14ac:dyDescent="0.25">
      <c r="B27" s="8" t="s">
        <v>18</v>
      </c>
      <c r="C27" s="12">
        <v>67</v>
      </c>
      <c r="D27" s="12">
        <v>0</v>
      </c>
      <c r="E27" s="12">
        <v>61</v>
      </c>
      <c r="F27" s="12">
        <v>6</v>
      </c>
      <c r="G27" s="12">
        <v>73</v>
      </c>
      <c r="H27" s="12">
        <v>0</v>
      </c>
      <c r="I27" s="12">
        <v>68</v>
      </c>
      <c r="J27" s="12">
        <v>5</v>
      </c>
      <c r="K27" s="15">
        <f t="shared" si="0"/>
        <v>8.9552238805970144E-2</v>
      </c>
      <c r="L27" s="15" t="str">
        <f t="shared" si="0"/>
        <v>-</v>
      </c>
      <c r="M27" s="15">
        <f t="shared" si="0"/>
        <v>0.11475409836065574</v>
      </c>
      <c r="N27" s="15">
        <f t="shared" si="0"/>
        <v>-0.16666666666666666</v>
      </c>
    </row>
    <row r="28" spans="2:14" ht="20.100000000000001" customHeight="1" thickBot="1" x14ac:dyDescent="0.25">
      <c r="B28" s="9" t="s">
        <v>19</v>
      </c>
      <c r="C28" s="13">
        <f>SUM(C11:C27)</f>
        <v>9530</v>
      </c>
      <c r="D28" s="13">
        <f t="shared" ref="D28:F28" si="1">SUM(D11:D27)</f>
        <v>85</v>
      </c>
      <c r="E28" s="13">
        <f t="shared" si="1"/>
        <v>6395</v>
      </c>
      <c r="F28" s="13">
        <f t="shared" si="1"/>
        <v>3051</v>
      </c>
      <c r="G28" s="13">
        <f>SUM(G11:G27)</f>
        <v>9121</v>
      </c>
      <c r="H28" s="13">
        <f t="shared" ref="H28:J28" si="2">SUM(H11:H27)</f>
        <v>71</v>
      </c>
      <c r="I28" s="13">
        <f t="shared" si="2"/>
        <v>6453</v>
      </c>
      <c r="J28" s="13">
        <f t="shared" si="2"/>
        <v>2596</v>
      </c>
      <c r="K28" s="16">
        <f t="shared" si="0"/>
        <v>-4.2917103882476389E-2</v>
      </c>
      <c r="L28" s="16">
        <f t="shared" si="0"/>
        <v>-0.16470588235294117</v>
      </c>
      <c r="M28" s="16">
        <f t="shared" si="0"/>
        <v>9.0695856137607504E-3</v>
      </c>
      <c r="N28" s="16">
        <f t="shared" si="0"/>
        <v>-0.14913143231727302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7" t="s">
        <v>119</v>
      </c>
      <c r="D9" s="38"/>
      <c r="E9" s="38"/>
      <c r="F9" s="38"/>
      <c r="G9" s="38"/>
      <c r="H9" s="38" t="s">
        <v>120</v>
      </c>
      <c r="I9" s="38"/>
      <c r="J9" s="38"/>
      <c r="K9" s="38"/>
      <c r="L9" s="38"/>
      <c r="M9" s="38" t="s">
        <v>122</v>
      </c>
      <c r="N9" s="38"/>
      <c r="O9" s="38"/>
      <c r="P9" s="38"/>
      <c r="Q9" s="38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1099</v>
      </c>
      <c r="D11" s="12">
        <v>729</v>
      </c>
      <c r="E11" s="12">
        <v>177</v>
      </c>
      <c r="F11" s="12">
        <v>171</v>
      </c>
      <c r="G11" s="12">
        <v>22</v>
      </c>
      <c r="H11" s="12">
        <v>1088</v>
      </c>
      <c r="I11" s="12">
        <v>736</v>
      </c>
      <c r="J11" s="12">
        <v>195</v>
      </c>
      <c r="K11" s="12">
        <v>142</v>
      </c>
      <c r="L11" s="12">
        <v>15</v>
      </c>
      <c r="M11" s="15">
        <f>IF(C11=0,"-",(H11-C11)/C11)</f>
        <v>-1.0009099181073703E-2</v>
      </c>
      <c r="N11" s="15">
        <f>IF(D11=0,"-",(I11-D11)/D11)</f>
        <v>9.6021947873799734E-3</v>
      </c>
      <c r="O11" s="15">
        <f>IF(E11=0,"-",(J11-E11)/E11)</f>
        <v>0.10169491525423729</v>
      </c>
      <c r="P11" s="15">
        <f>IF(F11=0,"-",(K11-F11)/F11)</f>
        <v>-0.16959064327485379</v>
      </c>
      <c r="Q11" s="15">
        <f>IF(G11=0,"-",(L11-G11)/G11)</f>
        <v>-0.31818181818181818</v>
      </c>
    </row>
    <row r="12" spans="2:17" ht="20.100000000000001" customHeight="1" thickBot="1" x14ac:dyDescent="0.25">
      <c r="B12" s="6" t="s">
        <v>3</v>
      </c>
      <c r="C12" s="12">
        <v>141</v>
      </c>
      <c r="D12" s="12">
        <v>78</v>
      </c>
      <c r="E12" s="12">
        <v>53</v>
      </c>
      <c r="F12" s="12">
        <v>4</v>
      </c>
      <c r="G12" s="12">
        <v>6</v>
      </c>
      <c r="H12" s="12">
        <v>126</v>
      </c>
      <c r="I12" s="12">
        <v>81</v>
      </c>
      <c r="J12" s="12">
        <v>38</v>
      </c>
      <c r="K12" s="12">
        <v>5</v>
      </c>
      <c r="L12" s="12">
        <v>2</v>
      </c>
      <c r="M12" s="15">
        <f t="shared" ref="M12:Q28" si="0">IF(C12=0,"-",(H12-C12)/C12)</f>
        <v>-0.10638297872340426</v>
      </c>
      <c r="N12" s="15">
        <f t="shared" si="0"/>
        <v>3.8461538461538464E-2</v>
      </c>
      <c r="O12" s="15">
        <f t="shared" si="0"/>
        <v>-0.28301886792452829</v>
      </c>
      <c r="P12" s="15">
        <f t="shared" si="0"/>
        <v>0.25</v>
      </c>
      <c r="Q12" s="15">
        <f t="shared" si="0"/>
        <v>-0.66666666666666663</v>
      </c>
    </row>
    <row r="13" spans="2:17" ht="20.100000000000001" customHeight="1" thickBot="1" x14ac:dyDescent="0.25">
      <c r="B13" s="6" t="s">
        <v>4</v>
      </c>
      <c r="C13" s="12">
        <v>106</v>
      </c>
      <c r="D13" s="12">
        <v>76</v>
      </c>
      <c r="E13" s="12">
        <v>17</v>
      </c>
      <c r="F13" s="12">
        <v>11</v>
      </c>
      <c r="G13" s="12">
        <v>2</v>
      </c>
      <c r="H13" s="12">
        <v>112</v>
      </c>
      <c r="I13" s="12">
        <v>80</v>
      </c>
      <c r="J13" s="12">
        <v>19</v>
      </c>
      <c r="K13" s="12">
        <v>12</v>
      </c>
      <c r="L13" s="12">
        <v>1</v>
      </c>
      <c r="M13" s="15">
        <f t="shared" si="0"/>
        <v>5.6603773584905662E-2</v>
      </c>
      <c r="N13" s="15">
        <f t="shared" si="0"/>
        <v>5.2631578947368418E-2</v>
      </c>
      <c r="O13" s="15">
        <f t="shared" si="0"/>
        <v>0.11764705882352941</v>
      </c>
      <c r="P13" s="15">
        <f t="shared" si="0"/>
        <v>9.0909090909090912E-2</v>
      </c>
      <c r="Q13" s="15">
        <f t="shared" si="0"/>
        <v>-0.5</v>
      </c>
    </row>
    <row r="14" spans="2:17" ht="20.100000000000001" customHeight="1" thickBot="1" x14ac:dyDescent="0.25">
      <c r="B14" s="6" t="s">
        <v>5</v>
      </c>
      <c r="C14" s="12">
        <v>210</v>
      </c>
      <c r="D14" s="12">
        <v>112</v>
      </c>
      <c r="E14" s="12">
        <v>84</v>
      </c>
      <c r="F14" s="12">
        <v>8</v>
      </c>
      <c r="G14" s="12">
        <v>6</v>
      </c>
      <c r="H14" s="12">
        <v>185</v>
      </c>
      <c r="I14" s="12">
        <v>95</v>
      </c>
      <c r="J14" s="12">
        <v>73</v>
      </c>
      <c r="K14" s="12">
        <v>13</v>
      </c>
      <c r="L14" s="12">
        <v>4</v>
      </c>
      <c r="M14" s="15">
        <f t="shared" si="0"/>
        <v>-0.11904761904761904</v>
      </c>
      <c r="N14" s="15">
        <f t="shared" si="0"/>
        <v>-0.15178571428571427</v>
      </c>
      <c r="O14" s="15">
        <f t="shared" si="0"/>
        <v>-0.13095238095238096</v>
      </c>
      <c r="P14" s="15">
        <f t="shared" si="0"/>
        <v>0.625</v>
      </c>
      <c r="Q14" s="15">
        <f t="shared" si="0"/>
        <v>-0.33333333333333331</v>
      </c>
    </row>
    <row r="15" spans="2:17" ht="20.100000000000001" customHeight="1" thickBot="1" x14ac:dyDescent="0.25">
      <c r="B15" s="6" t="s">
        <v>6</v>
      </c>
      <c r="C15" s="12">
        <v>614</v>
      </c>
      <c r="D15" s="12">
        <v>414</v>
      </c>
      <c r="E15" s="12">
        <v>121</v>
      </c>
      <c r="F15" s="12">
        <v>72</v>
      </c>
      <c r="G15" s="12">
        <v>7</v>
      </c>
      <c r="H15" s="12">
        <v>588</v>
      </c>
      <c r="I15" s="12">
        <v>463</v>
      </c>
      <c r="J15" s="12">
        <v>79</v>
      </c>
      <c r="K15" s="12">
        <v>41</v>
      </c>
      <c r="L15" s="12">
        <v>5</v>
      </c>
      <c r="M15" s="15">
        <f t="shared" si="0"/>
        <v>-4.2345276872964167E-2</v>
      </c>
      <c r="N15" s="15">
        <f t="shared" si="0"/>
        <v>0.11835748792270531</v>
      </c>
      <c r="O15" s="15">
        <f t="shared" si="0"/>
        <v>-0.34710743801652894</v>
      </c>
      <c r="P15" s="15">
        <f t="shared" si="0"/>
        <v>-0.43055555555555558</v>
      </c>
      <c r="Q15" s="15">
        <f t="shared" si="0"/>
        <v>-0.2857142857142857</v>
      </c>
    </row>
    <row r="16" spans="2:17" ht="20.100000000000001" customHeight="1" thickBot="1" x14ac:dyDescent="0.25">
      <c r="B16" s="6" t="s">
        <v>7</v>
      </c>
      <c r="C16" s="12">
        <v>71</v>
      </c>
      <c r="D16" s="12">
        <v>47</v>
      </c>
      <c r="E16" s="12">
        <v>13</v>
      </c>
      <c r="F16" s="12">
        <v>10</v>
      </c>
      <c r="G16" s="12">
        <v>1</v>
      </c>
      <c r="H16" s="12">
        <v>52</v>
      </c>
      <c r="I16" s="12">
        <v>16</v>
      </c>
      <c r="J16" s="12">
        <v>27</v>
      </c>
      <c r="K16" s="12">
        <v>6</v>
      </c>
      <c r="L16" s="12">
        <v>3</v>
      </c>
      <c r="M16" s="15">
        <f t="shared" si="0"/>
        <v>-0.26760563380281688</v>
      </c>
      <c r="N16" s="15">
        <f t="shared" si="0"/>
        <v>-0.65957446808510634</v>
      </c>
      <c r="O16" s="15">
        <f t="shared" si="0"/>
        <v>1.0769230769230769</v>
      </c>
      <c r="P16" s="15">
        <f t="shared" si="0"/>
        <v>-0.4</v>
      </c>
      <c r="Q16" s="15">
        <f t="shared" si="0"/>
        <v>2</v>
      </c>
    </row>
    <row r="17" spans="2:17" ht="20.100000000000001" customHeight="1" thickBot="1" x14ac:dyDescent="0.25">
      <c r="B17" s="6" t="s">
        <v>8</v>
      </c>
      <c r="C17" s="12">
        <v>157</v>
      </c>
      <c r="D17" s="12">
        <v>95</v>
      </c>
      <c r="E17" s="12">
        <v>25</v>
      </c>
      <c r="F17" s="12">
        <v>36</v>
      </c>
      <c r="G17" s="12">
        <v>1</v>
      </c>
      <c r="H17" s="12">
        <v>135</v>
      </c>
      <c r="I17" s="12">
        <v>89</v>
      </c>
      <c r="J17" s="12">
        <v>30</v>
      </c>
      <c r="K17" s="12">
        <v>15</v>
      </c>
      <c r="L17" s="12">
        <v>1</v>
      </c>
      <c r="M17" s="15">
        <f t="shared" si="0"/>
        <v>-0.14012738853503184</v>
      </c>
      <c r="N17" s="15">
        <f t="shared" si="0"/>
        <v>-6.3157894736842107E-2</v>
      </c>
      <c r="O17" s="15">
        <f t="shared" si="0"/>
        <v>0.2</v>
      </c>
      <c r="P17" s="15">
        <f t="shared" si="0"/>
        <v>-0.58333333333333337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211</v>
      </c>
      <c r="D18" s="12">
        <v>130</v>
      </c>
      <c r="E18" s="12">
        <v>50</v>
      </c>
      <c r="F18" s="12">
        <v>27</v>
      </c>
      <c r="G18" s="12">
        <v>4</v>
      </c>
      <c r="H18" s="12">
        <v>169</v>
      </c>
      <c r="I18" s="12">
        <v>92</v>
      </c>
      <c r="J18" s="12">
        <v>40</v>
      </c>
      <c r="K18" s="12">
        <v>30</v>
      </c>
      <c r="L18" s="12">
        <v>7</v>
      </c>
      <c r="M18" s="15">
        <f t="shared" si="0"/>
        <v>-0.1990521327014218</v>
      </c>
      <c r="N18" s="15">
        <f t="shared" si="0"/>
        <v>-0.29230769230769232</v>
      </c>
      <c r="O18" s="15">
        <f t="shared" si="0"/>
        <v>-0.2</v>
      </c>
      <c r="P18" s="15">
        <f t="shared" si="0"/>
        <v>0.1111111111111111</v>
      </c>
      <c r="Q18" s="15">
        <f t="shared" si="0"/>
        <v>0.75</v>
      </c>
    </row>
    <row r="19" spans="2:17" ht="20.100000000000001" customHeight="1" thickBot="1" x14ac:dyDescent="0.25">
      <c r="B19" s="6" t="s">
        <v>10</v>
      </c>
      <c r="C19" s="12">
        <v>428</v>
      </c>
      <c r="D19" s="12">
        <v>214</v>
      </c>
      <c r="E19" s="12">
        <v>135</v>
      </c>
      <c r="F19" s="12">
        <v>56</v>
      </c>
      <c r="G19" s="12">
        <v>23</v>
      </c>
      <c r="H19" s="12">
        <v>363</v>
      </c>
      <c r="I19" s="12">
        <v>182</v>
      </c>
      <c r="J19" s="12">
        <v>106</v>
      </c>
      <c r="K19" s="12">
        <v>62</v>
      </c>
      <c r="L19" s="12">
        <v>13</v>
      </c>
      <c r="M19" s="15">
        <f t="shared" si="0"/>
        <v>-0.15186915887850466</v>
      </c>
      <c r="N19" s="15">
        <f t="shared" si="0"/>
        <v>-0.14953271028037382</v>
      </c>
      <c r="O19" s="15">
        <f t="shared" si="0"/>
        <v>-0.21481481481481482</v>
      </c>
      <c r="P19" s="15">
        <f t="shared" si="0"/>
        <v>0.10714285714285714</v>
      </c>
      <c r="Q19" s="15">
        <f t="shared" si="0"/>
        <v>-0.43478260869565216</v>
      </c>
    </row>
    <row r="20" spans="2:17" ht="20.100000000000001" customHeight="1" thickBot="1" x14ac:dyDescent="0.25">
      <c r="B20" s="6" t="s">
        <v>11</v>
      </c>
      <c r="C20" s="12">
        <v>801</v>
      </c>
      <c r="D20" s="12">
        <v>488</v>
      </c>
      <c r="E20" s="12">
        <v>233</v>
      </c>
      <c r="F20" s="12">
        <v>62</v>
      </c>
      <c r="G20" s="12">
        <v>18</v>
      </c>
      <c r="H20" s="12">
        <v>732</v>
      </c>
      <c r="I20" s="12">
        <v>454</v>
      </c>
      <c r="J20" s="12">
        <v>186</v>
      </c>
      <c r="K20" s="12">
        <v>80</v>
      </c>
      <c r="L20" s="12">
        <v>12</v>
      </c>
      <c r="M20" s="15">
        <f t="shared" si="0"/>
        <v>-8.6142322097378279E-2</v>
      </c>
      <c r="N20" s="15">
        <f t="shared" si="0"/>
        <v>-6.9672131147540978E-2</v>
      </c>
      <c r="O20" s="15">
        <f t="shared" si="0"/>
        <v>-0.20171673819742489</v>
      </c>
      <c r="P20" s="15">
        <f t="shared" si="0"/>
        <v>0.29032258064516131</v>
      </c>
      <c r="Q20" s="15">
        <f t="shared" si="0"/>
        <v>-0.33333333333333331</v>
      </c>
    </row>
    <row r="21" spans="2:17" ht="20.100000000000001" customHeight="1" thickBot="1" x14ac:dyDescent="0.25">
      <c r="B21" s="6" t="s">
        <v>12</v>
      </c>
      <c r="C21" s="12">
        <v>105</v>
      </c>
      <c r="D21" s="12">
        <v>94</v>
      </c>
      <c r="E21" s="12">
        <v>6</v>
      </c>
      <c r="F21" s="12">
        <v>5</v>
      </c>
      <c r="G21" s="12">
        <v>0</v>
      </c>
      <c r="H21" s="12">
        <v>111</v>
      </c>
      <c r="I21" s="12">
        <v>93</v>
      </c>
      <c r="J21" s="12">
        <v>8</v>
      </c>
      <c r="K21" s="12">
        <v>8</v>
      </c>
      <c r="L21" s="12">
        <v>2</v>
      </c>
      <c r="M21" s="15">
        <f t="shared" si="0"/>
        <v>5.7142857142857141E-2</v>
      </c>
      <c r="N21" s="15">
        <f t="shared" si="0"/>
        <v>-1.0638297872340425E-2</v>
      </c>
      <c r="O21" s="15">
        <f t="shared" si="0"/>
        <v>0.33333333333333331</v>
      </c>
      <c r="P21" s="15">
        <f t="shared" si="0"/>
        <v>0.6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181</v>
      </c>
      <c r="D22" s="12">
        <v>127</v>
      </c>
      <c r="E22" s="12">
        <v>22</v>
      </c>
      <c r="F22" s="12">
        <v>32</v>
      </c>
      <c r="G22" s="12">
        <v>0</v>
      </c>
      <c r="H22" s="12">
        <v>174</v>
      </c>
      <c r="I22" s="12">
        <v>117</v>
      </c>
      <c r="J22" s="12">
        <v>22</v>
      </c>
      <c r="K22" s="12">
        <v>28</v>
      </c>
      <c r="L22" s="12">
        <v>7</v>
      </c>
      <c r="M22" s="15">
        <f t="shared" si="0"/>
        <v>-3.8674033149171269E-2</v>
      </c>
      <c r="N22" s="15">
        <f t="shared" si="0"/>
        <v>-7.874015748031496E-2</v>
      </c>
      <c r="O22" s="15">
        <f t="shared" si="0"/>
        <v>0</v>
      </c>
      <c r="P22" s="15">
        <f t="shared" si="0"/>
        <v>-0.125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304</v>
      </c>
      <c r="D23" s="12">
        <v>140</v>
      </c>
      <c r="E23" s="12">
        <v>81</v>
      </c>
      <c r="F23" s="12">
        <v>61</v>
      </c>
      <c r="G23" s="12">
        <v>22</v>
      </c>
      <c r="H23" s="12">
        <v>242</v>
      </c>
      <c r="I23" s="12">
        <v>110</v>
      </c>
      <c r="J23" s="12">
        <v>63</v>
      </c>
      <c r="K23" s="12">
        <v>50</v>
      </c>
      <c r="L23" s="12">
        <v>19</v>
      </c>
      <c r="M23" s="15">
        <f t="shared" si="0"/>
        <v>-0.20394736842105263</v>
      </c>
      <c r="N23" s="15">
        <f t="shared" si="0"/>
        <v>-0.21428571428571427</v>
      </c>
      <c r="O23" s="15">
        <f t="shared" si="0"/>
        <v>-0.22222222222222221</v>
      </c>
      <c r="P23" s="15">
        <f t="shared" si="0"/>
        <v>-0.18032786885245902</v>
      </c>
      <c r="Q23" s="15">
        <f t="shared" si="0"/>
        <v>-0.13636363636363635</v>
      </c>
    </row>
    <row r="24" spans="2:17" ht="20.100000000000001" customHeight="1" thickBot="1" x14ac:dyDescent="0.25">
      <c r="B24" s="6" t="s">
        <v>15</v>
      </c>
      <c r="C24" s="12">
        <v>286</v>
      </c>
      <c r="D24" s="12">
        <v>155</v>
      </c>
      <c r="E24" s="12">
        <v>115</v>
      </c>
      <c r="F24" s="12">
        <v>14</v>
      </c>
      <c r="G24" s="12">
        <v>2</v>
      </c>
      <c r="H24" s="12">
        <v>241</v>
      </c>
      <c r="I24" s="12">
        <v>140</v>
      </c>
      <c r="J24" s="12">
        <v>91</v>
      </c>
      <c r="K24" s="12">
        <v>10</v>
      </c>
      <c r="L24" s="12">
        <v>0</v>
      </c>
      <c r="M24" s="15">
        <f t="shared" si="0"/>
        <v>-0.15734265734265734</v>
      </c>
      <c r="N24" s="15">
        <f t="shared" si="0"/>
        <v>-9.6774193548387094E-2</v>
      </c>
      <c r="O24" s="15">
        <f t="shared" si="0"/>
        <v>-0.20869565217391303</v>
      </c>
      <c r="P24" s="15">
        <f t="shared" si="0"/>
        <v>-0.2857142857142857</v>
      </c>
      <c r="Q24" s="15">
        <f t="shared" si="0"/>
        <v>-1</v>
      </c>
    </row>
    <row r="25" spans="2:17" ht="20.100000000000001" customHeight="1" thickBot="1" x14ac:dyDescent="0.25">
      <c r="B25" s="6" t="s">
        <v>16</v>
      </c>
      <c r="C25" s="12">
        <v>44</v>
      </c>
      <c r="D25" s="12">
        <v>25</v>
      </c>
      <c r="E25" s="12">
        <v>17</v>
      </c>
      <c r="F25" s="12">
        <v>0</v>
      </c>
      <c r="G25" s="12">
        <v>2</v>
      </c>
      <c r="H25" s="12">
        <v>56</v>
      </c>
      <c r="I25" s="12">
        <v>33</v>
      </c>
      <c r="J25" s="12">
        <v>16</v>
      </c>
      <c r="K25" s="12">
        <v>6</v>
      </c>
      <c r="L25" s="12">
        <v>1</v>
      </c>
      <c r="M25" s="15">
        <f t="shared" si="0"/>
        <v>0.27272727272727271</v>
      </c>
      <c r="N25" s="15">
        <f t="shared" si="0"/>
        <v>0.32</v>
      </c>
      <c r="O25" s="15">
        <f t="shared" si="0"/>
        <v>-5.8823529411764705E-2</v>
      </c>
      <c r="P25" s="15" t="str">
        <f t="shared" si="0"/>
        <v>-</v>
      </c>
      <c r="Q25" s="15">
        <f t="shared" si="0"/>
        <v>-0.5</v>
      </c>
    </row>
    <row r="26" spans="2:17" ht="20.100000000000001" customHeight="1" thickBot="1" x14ac:dyDescent="0.25">
      <c r="B26" s="7" t="s">
        <v>17</v>
      </c>
      <c r="C26" s="12">
        <v>263</v>
      </c>
      <c r="D26" s="12">
        <v>158</v>
      </c>
      <c r="E26" s="12">
        <v>85</v>
      </c>
      <c r="F26" s="12">
        <v>13</v>
      </c>
      <c r="G26" s="12">
        <v>7</v>
      </c>
      <c r="H26" s="12">
        <v>248</v>
      </c>
      <c r="I26" s="12">
        <v>131</v>
      </c>
      <c r="J26" s="12">
        <v>98</v>
      </c>
      <c r="K26" s="12">
        <v>12</v>
      </c>
      <c r="L26" s="12">
        <v>7</v>
      </c>
      <c r="M26" s="15">
        <f t="shared" si="0"/>
        <v>-5.7034220532319393E-2</v>
      </c>
      <c r="N26" s="15">
        <f t="shared" si="0"/>
        <v>-0.17088607594936708</v>
      </c>
      <c r="O26" s="15">
        <f t="shared" si="0"/>
        <v>0.15294117647058825</v>
      </c>
      <c r="P26" s="15">
        <f t="shared" si="0"/>
        <v>-7.6923076923076927E-2</v>
      </c>
      <c r="Q26" s="15">
        <f t="shared" si="0"/>
        <v>0</v>
      </c>
    </row>
    <row r="27" spans="2:17" ht="20.100000000000001" customHeight="1" thickBot="1" x14ac:dyDescent="0.25">
      <c r="B27" s="8" t="s">
        <v>18</v>
      </c>
      <c r="C27" s="12">
        <v>40</v>
      </c>
      <c r="D27" s="12">
        <v>25</v>
      </c>
      <c r="E27" s="12">
        <v>15</v>
      </c>
      <c r="F27" s="12">
        <v>0</v>
      </c>
      <c r="G27" s="12">
        <v>0</v>
      </c>
      <c r="H27" s="12">
        <v>30</v>
      </c>
      <c r="I27" s="12">
        <v>19</v>
      </c>
      <c r="J27" s="12">
        <v>9</v>
      </c>
      <c r="K27" s="12">
        <v>1</v>
      </c>
      <c r="L27" s="12">
        <v>1</v>
      </c>
      <c r="M27" s="15">
        <f t="shared" si="0"/>
        <v>-0.25</v>
      </c>
      <c r="N27" s="15">
        <f t="shared" si="0"/>
        <v>-0.24</v>
      </c>
      <c r="O27" s="15">
        <f t="shared" si="0"/>
        <v>-0.4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5061</v>
      </c>
      <c r="D28" s="13">
        <f t="shared" ref="D28:G28" si="1">SUM(D11:D27)</f>
        <v>3107</v>
      </c>
      <c r="E28" s="13">
        <f t="shared" si="1"/>
        <v>1249</v>
      </c>
      <c r="F28" s="13">
        <f t="shared" si="1"/>
        <v>582</v>
      </c>
      <c r="G28" s="13">
        <f t="shared" si="1"/>
        <v>123</v>
      </c>
      <c r="H28" s="13">
        <f>SUM(H11:H27)</f>
        <v>4652</v>
      </c>
      <c r="I28" s="13">
        <f t="shared" ref="I28:L28" si="2">SUM(I11:I27)</f>
        <v>2931</v>
      </c>
      <c r="J28" s="13">
        <f t="shared" si="2"/>
        <v>1100</v>
      </c>
      <c r="K28" s="13">
        <f t="shared" si="2"/>
        <v>521</v>
      </c>
      <c r="L28" s="13">
        <f t="shared" si="2"/>
        <v>100</v>
      </c>
      <c r="M28" s="16">
        <f t="shared" si="0"/>
        <v>-8.081406836593559E-2</v>
      </c>
      <c r="N28" s="16">
        <f t="shared" si="0"/>
        <v>-5.6646282587705182E-2</v>
      </c>
      <c r="O28" s="16">
        <f t="shared" si="0"/>
        <v>-0.11929543634907927</v>
      </c>
      <c r="P28" s="16">
        <f t="shared" si="0"/>
        <v>-0.10481099656357389</v>
      </c>
      <c r="Q28" s="16">
        <f t="shared" si="0"/>
        <v>-0.18699186991869918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7" t="s">
        <v>119</v>
      </c>
      <c r="D9" s="38"/>
      <c r="E9" s="38"/>
      <c r="F9" s="38"/>
      <c r="G9" s="38"/>
      <c r="H9" s="37" t="s">
        <v>120</v>
      </c>
      <c r="I9" s="38"/>
      <c r="J9" s="38"/>
      <c r="K9" s="38"/>
      <c r="L9" s="38"/>
      <c r="M9" s="37" t="s">
        <v>122</v>
      </c>
      <c r="N9" s="38"/>
      <c r="O9" s="38"/>
      <c r="P9" s="38"/>
      <c r="Q9" s="38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1830</v>
      </c>
      <c r="D11" s="24">
        <v>775</v>
      </c>
      <c r="E11" s="24">
        <v>202</v>
      </c>
      <c r="F11" s="24">
        <v>675</v>
      </c>
      <c r="G11" s="24">
        <v>178</v>
      </c>
      <c r="H11" s="24">
        <v>1515</v>
      </c>
      <c r="I11" s="24">
        <v>585</v>
      </c>
      <c r="J11" s="24">
        <v>185</v>
      </c>
      <c r="K11" s="24">
        <v>587</v>
      </c>
      <c r="L11" s="24">
        <v>158</v>
      </c>
      <c r="M11" s="15">
        <f>IF(C11=0,"-",(H11-C11)/C11)</f>
        <v>-0.1721311475409836</v>
      </c>
      <c r="N11" s="15">
        <f>IF(D11=0,"-",(I11-D11)/D11)</f>
        <v>-0.24516129032258063</v>
      </c>
      <c r="O11" s="15">
        <f>IF(E11=0,"-",(J11-E11)/E11)</f>
        <v>-8.4158415841584164E-2</v>
      </c>
      <c r="P11" s="15">
        <f>IF(F11=0,"-",(K11-F11)/F11)</f>
        <v>-0.13037037037037036</v>
      </c>
      <c r="Q11" s="15">
        <f>IF(G11=0,"-",(L11-G11)/G11)</f>
        <v>-0.11235955056179775</v>
      </c>
    </row>
    <row r="12" spans="2:17" ht="20.100000000000001" customHeight="1" thickBot="1" x14ac:dyDescent="0.25">
      <c r="B12" s="6" t="s">
        <v>3</v>
      </c>
      <c r="C12" s="24">
        <v>214</v>
      </c>
      <c r="D12" s="24">
        <v>105</v>
      </c>
      <c r="E12" s="24">
        <v>52</v>
      </c>
      <c r="F12" s="24">
        <v>36</v>
      </c>
      <c r="G12" s="24">
        <v>21</v>
      </c>
      <c r="H12" s="24">
        <v>165</v>
      </c>
      <c r="I12" s="24">
        <v>78</v>
      </c>
      <c r="J12" s="24">
        <v>45</v>
      </c>
      <c r="K12" s="24">
        <v>23</v>
      </c>
      <c r="L12" s="24">
        <v>19</v>
      </c>
      <c r="M12" s="15">
        <f t="shared" ref="M12:Q28" si="0">IF(C12=0,"-",(H12-C12)/C12)</f>
        <v>-0.22897196261682243</v>
      </c>
      <c r="N12" s="15">
        <f t="shared" si="0"/>
        <v>-0.25714285714285712</v>
      </c>
      <c r="O12" s="15">
        <f t="shared" si="0"/>
        <v>-0.13461538461538461</v>
      </c>
      <c r="P12" s="15">
        <f t="shared" si="0"/>
        <v>-0.3611111111111111</v>
      </c>
      <c r="Q12" s="15">
        <f t="shared" si="0"/>
        <v>-9.5238095238095233E-2</v>
      </c>
    </row>
    <row r="13" spans="2:17" ht="20.100000000000001" customHeight="1" thickBot="1" x14ac:dyDescent="0.25">
      <c r="B13" s="6" t="s">
        <v>4</v>
      </c>
      <c r="C13" s="24">
        <v>165</v>
      </c>
      <c r="D13" s="24">
        <v>93</v>
      </c>
      <c r="E13" s="24">
        <v>7</v>
      </c>
      <c r="F13" s="24">
        <v>58</v>
      </c>
      <c r="G13" s="24">
        <v>7</v>
      </c>
      <c r="H13" s="24">
        <v>159</v>
      </c>
      <c r="I13" s="24">
        <v>108</v>
      </c>
      <c r="J13" s="24">
        <v>10</v>
      </c>
      <c r="K13" s="24">
        <v>35</v>
      </c>
      <c r="L13" s="24">
        <v>6</v>
      </c>
      <c r="M13" s="15">
        <f t="shared" si="0"/>
        <v>-3.6363636363636362E-2</v>
      </c>
      <c r="N13" s="15">
        <f t="shared" si="0"/>
        <v>0.16129032258064516</v>
      </c>
      <c r="O13" s="15">
        <f t="shared" si="0"/>
        <v>0.42857142857142855</v>
      </c>
      <c r="P13" s="15">
        <f t="shared" si="0"/>
        <v>-0.39655172413793105</v>
      </c>
      <c r="Q13" s="15">
        <f t="shared" si="0"/>
        <v>-0.14285714285714285</v>
      </c>
    </row>
    <row r="14" spans="2:17" ht="20.100000000000001" customHeight="1" thickBot="1" x14ac:dyDescent="0.25">
      <c r="B14" s="6" t="s">
        <v>5</v>
      </c>
      <c r="C14" s="24">
        <v>199</v>
      </c>
      <c r="D14" s="24">
        <v>86</v>
      </c>
      <c r="E14" s="24">
        <v>59</v>
      </c>
      <c r="F14" s="24">
        <v>32</v>
      </c>
      <c r="G14" s="24">
        <v>22</v>
      </c>
      <c r="H14" s="24">
        <v>178</v>
      </c>
      <c r="I14" s="24">
        <v>79</v>
      </c>
      <c r="J14" s="24">
        <v>49</v>
      </c>
      <c r="K14" s="24">
        <v>30</v>
      </c>
      <c r="L14" s="24">
        <v>20</v>
      </c>
      <c r="M14" s="15">
        <f t="shared" si="0"/>
        <v>-0.10552763819095477</v>
      </c>
      <c r="N14" s="15">
        <f t="shared" si="0"/>
        <v>-8.1395348837209308E-2</v>
      </c>
      <c r="O14" s="15">
        <f t="shared" si="0"/>
        <v>-0.16949152542372881</v>
      </c>
      <c r="P14" s="15">
        <f t="shared" si="0"/>
        <v>-6.25E-2</v>
      </c>
      <c r="Q14" s="15">
        <f t="shared" si="0"/>
        <v>-9.0909090909090912E-2</v>
      </c>
    </row>
    <row r="15" spans="2:17" ht="20.100000000000001" customHeight="1" thickBot="1" x14ac:dyDescent="0.25">
      <c r="B15" s="6" t="s">
        <v>6</v>
      </c>
      <c r="C15" s="24">
        <v>238</v>
      </c>
      <c r="D15" s="24">
        <v>117</v>
      </c>
      <c r="E15" s="24">
        <v>17</v>
      </c>
      <c r="F15" s="24">
        <v>83</v>
      </c>
      <c r="G15" s="24">
        <v>21</v>
      </c>
      <c r="H15" s="24">
        <v>178</v>
      </c>
      <c r="I15" s="24">
        <v>93</v>
      </c>
      <c r="J15" s="24">
        <v>22</v>
      </c>
      <c r="K15" s="24">
        <v>46</v>
      </c>
      <c r="L15" s="24">
        <v>17</v>
      </c>
      <c r="M15" s="15">
        <f t="shared" si="0"/>
        <v>-0.25210084033613445</v>
      </c>
      <c r="N15" s="15">
        <f t="shared" si="0"/>
        <v>-0.20512820512820512</v>
      </c>
      <c r="O15" s="15">
        <f t="shared" si="0"/>
        <v>0.29411764705882354</v>
      </c>
      <c r="P15" s="15">
        <f t="shared" si="0"/>
        <v>-0.44578313253012047</v>
      </c>
      <c r="Q15" s="15">
        <f t="shared" si="0"/>
        <v>-0.19047619047619047</v>
      </c>
    </row>
    <row r="16" spans="2:17" ht="20.100000000000001" customHeight="1" thickBot="1" x14ac:dyDescent="0.25">
      <c r="B16" s="6" t="s">
        <v>7</v>
      </c>
      <c r="C16" s="24">
        <v>87</v>
      </c>
      <c r="D16" s="24">
        <v>47</v>
      </c>
      <c r="E16" s="24">
        <v>11</v>
      </c>
      <c r="F16" s="24">
        <v>24</v>
      </c>
      <c r="G16" s="24">
        <v>5</v>
      </c>
      <c r="H16" s="24">
        <v>64</v>
      </c>
      <c r="I16" s="24">
        <v>35</v>
      </c>
      <c r="J16" s="24">
        <v>7</v>
      </c>
      <c r="K16" s="24">
        <v>19</v>
      </c>
      <c r="L16" s="24">
        <v>3</v>
      </c>
      <c r="M16" s="15">
        <f t="shared" si="0"/>
        <v>-0.26436781609195403</v>
      </c>
      <c r="N16" s="15">
        <f t="shared" si="0"/>
        <v>-0.25531914893617019</v>
      </c>
      <c r="O16" s="15">
        <f t="shared" si="0"/>
        <v>-0.36363636363636365</v>
      </c>
      <c r="P16" s="15">
        <f t="shared" si="0"/>
        <v>-0.20833333333333334</v>
      </c>
      <c r="Q16" s="15">
        <f t="shared" si="0"/>
        <v>-0.4</v>
      </c>
    </row>
    <row r="17" spans="2:17" ht="20.100000000000001" customHeight="1" thickBot="1" x14ac:dyDescent="0.25">
      <c r="B17" s="6" t="s">
        <v>8</v>
      </c>
      <c r="C17" s="24">
        <v>315</v>
      </c>
      <c r="D17" s="24">
        <v>142</v>
      </c>
      <c r="E17" s="24">
        <v>40</v>
      </c>
      <c r="F17" s="24">
        <v>103</v>
      </c>
      <c r="G17" s="24">
        <v>30</v>
      </c>
      <c r="H17" s="24">
        <v>294</v>
      </c>
      <c r="I17" s="24">
        <v>136</v>
      </c>
      <c r="J17" s="24">
        <v>46</v>
      </c>
      <c r="K17" s="24">
        <v>82</v>
      </c>
      <c r="L17" s="24">
        <v>30</v>
      </c>
      <c r="M17" s="15">
        <f t="shared" si="0"/>
        <v>-6.6666666666666666E-2</v>
      </c>
      <c r="N17" s="15">
        <f t="shared" si="0"/>
        <v>-4.2253521126760563E-2</v>
      </c>
      <c r="O17" s="15">
        <f t="shared" si="0"/>
        <v>0.15</v>
      </c>
      <c r="P17" s="15">
        <f t="shared" si="0"/>
        <v>-0.20388349514563106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24">
        <v>294</v>
      </c>
      <c r="D18" s="24">
        <v>94</v>
      </c>
      <c r="E18" s="24">
        <v>56</v>
      </c>
      <c r="F18" s="24">
        <v>103</v>
      </c>
      <c r="G18" s="24">
        <v>41</v>
      </c>
      <c r="H18" s="24">
        <v>252</v>
      </c>
      <c r="I18" s="24">
        <v>91</v>
      </c>
      <c r="J18" s="24">
        <v>42</v>
      </c>
      <c r="K18" s="24">
        <v>82</v>
      </c>
      <c r="L18" s="24">
        <v>37</v>
      </c>
      <c r="M18" s="15">
        <f t="shared" si="0"/>
        <v>-0.14285714285714285</v>
      </c>
      <c r="N18" s="15">
        <f t="shared" si="0"/>
        <v>-3.1914893617021274E-2</v>
      </c>
      <c r="O18" s="15">
        <f t="shared" si="0"/>
        <v>-0.25</v>
      </c>
      <c r="P18" s="15">
        <f t="shared" si="0"/>
        <v>-0.20388349514563106</v>
      </c>
      <c r="Q18" s="15">
        <f t="shared" si="0"/>
        <v>-9.7560975609756101E-2</v>
      </c>
    </row>
    <row r="19" spans="2:17" ht="20.100000000000001" customHeight="1" thickBot="1" x14ac:dyDescent="0.25">
      <c r="B19" s="6" t="s">
        <v>10</v>
      </c>
      <c r="C19" s="24">
        <v>1431</v>
      </c>
      <c r="D19" s="24">
        <v>438</v>
      </c>
      <c r="E19" s="24">
        <v>237</v>
      </c>
      <c r="F19" s="24">
        <v>504</v>
      </c>
      <c r="G19" s="24">
        <v>252</v>
      </c>
      <c r="H19" s="24">
        <v>1102</v>
      </c>
      <c r="I19" s="24">
        <v>327</v>
      </c>
      <c r="J19" s="24">
        <v>194</v>
      </c>
      <c r="K19" s="24">
        <v>383</v>
      </c>
      <c r="L19" s="24">
        <v>198</v>
      </c>
      <c r="M19" s="15">
        <f t="shared" si="0"/>
        <v>-0.22990915443745633</v>
      </c>
      <c r="N19" s="15">
        <f t="shared" si="0"/>
        <v>-0.25342465753424659</v>
      </c>
      <c r="O19" s="15">
        <f t="shared" si="0"/>
        <v>-0.18143459915611815</v>
      </c>
      <c r="P19" s="15">
        <f t="shared" si="0"/>
        <v>-0.24007936507936509</v>
      </c>
      <c r="Q19" s="15">
        <f t="shared" si="0"/>
        <v>-0.21428571428571427</v>
      </c>
    </row>
    <row r="20" spans="2:17" ht="20.100000000000001" customHeight="1" thickBot="1" x14ac:dyDescent="0.25">
      <c r="B20" s="6" t="s">
        <v>11</v>
      </c>
      <c r="C20" s="24">
        <v>941</v>
      </c>
      <c r="D20" s="24">
        <v>407</v>
      </c>
      <c r="E20" s="24">
        <v>170</v>
      </c>
      <c r="F20" s="24">
        <v>263</v>
      </c>
      <c r="G20" s="24">
        <v>101</v>
      </c>
      <c r="H20" s="24">
        <v>951</v>
      </c>
      <c r="I20" s="24">
        <v>408</v>
      </c>
      <c r="J20" s="24">
        <v>166</v>
      </c>
      <c r="K20" s="24">
        <v>261</v>
      </c>
      <c r="L20" s="24">
        <v>116</v>
      </c>
      <c r="M20" s="15">
        <f t="shared" si="0"/>
        <v>1.0626992561105207E-2</v>
      </c>
      <c r="N20" s="15">
        <f t="shared" si="0"/>
        <v>2.4570024570024569E-3</v>
      </c>
      <c r="O20" s="15">
        <f t="shared" si="0"/>
        <v>-2.3529411764705882E-2</v>
      </c>
      <c r="P20" s="15">
        <f t="shared" si="0"/>
        <v>-7.6045627376425855E-3</v>
      </c>
      <c r="Q20" s="15">
        <f t="shared" si="0"/>
        <v>0.14851485148514851</v>
      </c>
    </row>
    <row r="21" spans="2:17" ht="20.100000000000001" customHeight="1" thickBot="1" x14ac:dyDescent="0.25">
      <c r="B21" s="6" t="s">
        <v>12</v>
      </c>
      <c r="C21" s="24">
        <v>140</v>
      </c>
      <c r="D21" s="24">
        <v>106</v>
      </c>
      <c r="E21" s="24">
        <v>8</v>
      </c>
      <c r="F21" s="24">
        <v>23</v>
      </c>
      <c r="G21" s="24">
        <v>3</v>
      </c>
      <c r="H21" s="24">
        <v>124</v>
      </c>
      <c r="I21" s="24">
        <v>99</v>
      </c>
      <c r="J21" s="24">
        <v>12</v>
      </c>
      <c r="K21" s="24">
        <v>13</v>
      </c>
      <c r="L21" s="24">
        <v>0</v>
      </c>
      <c r="M21" s="15">
        <f t="shared" si="0"/>
        <v>-0.11428571428571428</v>
      </c>
      <c r="N21" s="15">
        <f t="shared" si="0"/>
        <v>-6.6037735849056603E-2</v>
      </c>
      <c r="O21" s="15">
        <f t="shared" si="0"/>
        <v>0.5</v>
      </c>
      <c r="P21" s="15">
        <f t="shared" si="0"/>
        <v>-0.43478260869565216</v>
      </c>
      <c r="Q21" s="15">
        <f t="shared" si="0"/>
        <v>-1</v>
      </c>
    </row>
    <row r="22" spans="2:17" ht="20.100000000000001" customHeight="1" thickBot="1" x14ac:dyDescent="0.25">
      <c r="B22" s="6" t="s">
        <v>13</v>
      </c>
      <c r="C22" s="24">
        <v>330</v>
      </c>
      <c r="D22" s="24">
        <v>193</v>
      </c>
      <c r="E22" s="24">
        <v>26</v>
      </c>
      <c r="F22" s="24">
        <v>97</v>
      </c>
      <c r="G22" s="24">
        <v>14</v>
      </c>
      <c r="H22" s="24">
        <v>276</v>
      </c>
      <c r="I22" s="24">
        <v>180</v>
      </c>
      <c r="J22" s="24">
        <v>18</v>
      </c>
      <c r="K22" s="24">
        <v>64</v>
      </c>
      <c r="L22" s="24">
        <v>14</v>
      </c>
      <c r="M22" s="15">
        <f t="shared" si="0"/>
        <v>-0.16363636363636364</v>
      </c>
      <c r="N22" s="15">
        <f t="shared" si="0"/>
        <v>-6.7357512953367879E-2</v>
      </c>
      <c r="O22" s="15">
        <f t="shared" si="0"/>
        <v>-0.30769230769230771</v>
      </c>
      <c r="P22" s="15">
        <f t="shared" si="0"/>
        <v>-0.34020618556701032</v>
      </c>
      <c r="Q22" s="15">
        <f t="shared" si="0"/>
        <v>0</v>
      </c>
    </row>
    <row r="23" spans="2:17" ht="20.100000000000001" customHeight="1" thickBot="1" x14ac:dyDescent="0.25">
      <c r="B23" s="6" t="s">
        <v>14</v>
      </c>
      <c r="C23" s="24">
        <v>1347</v>
      </c>
      <c r="D23" s="24">
        <v>445</v>
      </c>
      <c r="E23" s="24">
        <v>282</v>
      </c>
      <c r="F23" s="24">
        <v>364</v>
      </c>
      <c r="G23" s="24">
        <v>256</v>
      </c>
      <c r="H23" s="24">
        <v>1205</v>
      </c>
      <c r="I23" s="24">
        <v>402</v>
      </c>
      <c r="J23" s="24">
        <v>291</v>
      </c>
      <c r="K23" s="24">
        <v>292</v>
      </c>
      <c r="L23" s="24">
        <v>220</v>
      </c>
      <c r="M23" s="15">
        <f t="shared" si="0"/>
        <v>-0.10541945063103192</v>
      </c>
      <c r="N23" s="15">
        <f t="shared" si="0"/>
        <v>-9.662921348314607E-2</v>
      </c>
      <c r="O23" s="15">
        <f t="shared" si="0"/>
        <v>3.1914893617021274E-2</v>
      </c>
      <c r="P23" s="15">
        <f t="shared" si="0"/>
        <v>-0.19780219780219779</v>
      </c>
      <c r="Q23" s="15">
        <f t="shared" si="0"/>
        <v>-0.140625</v>
      </c>
    </row>
    <row r="24" spans="2:17" ht="20.100000000000001" customHeight="1" thickBot="1" x14ac:dyDescent="0.25">
      <c r="B24" s="6" t="s">
        <v>15</v>
      </c>
      <c r="C24" s="24">
        <v>199</v>
      </c>
      <c r="D24" s="24">
        <v>72</v>
      </c>
      <c r="E24" s="24">
        <v>43</v>
      </c>
      <c r="F24" s="24">
        <v>50</v>
      </c>
      <c r="G24" s="24">
        <v>34</v>
      </c>
      <c r="H24" s="24">
        <v>142</v>
      </c>
      <c r="I24" s="24">
        <v>55</v>
      </c>
      <c r="J24" s="24">
        <v>37</v>
      </c>
      <c r="K24" s="24">
        <v>26</v>
      </c>
      <c r="L24" s="24">
        <v>24</v>
      </c>
      <c r="M24" s="15">
        <f t="shared" si="0"/>
        <v>-0.28643216080402012</v>
      </c>
      <c r="N24" s="15">
        <f t="shared" si="0"/>
        <v>-0.2361111111111111</v>
      </c>
      <c r="O24" s="15">
        <f t="shared" si="0"/>
        <v>-0.13953488372093023</v>
      </c>
      <c r="P24" s="15">
        <f t="shared" si="0"/>
        <v>-0.48</v>
      </c>
      <c r="Q24" s="15">
        <f t="shared" si="0"/>
        <v>-0.29411764705882354</v>
      </c>
    </row>
    <row r="25" spans="2:17" ht="20.100000000000001" customHeight="1" thickBot="1" x14ac:dyDescent="0.25">
      <c r="B25" s="6" t="s">
        <v>16</v>
      </c>
      <c r="C25" s="24">
        <v>98</v>
      </c>
      <c r="D25" s="24">
        <v>41</v>
      </c>
      <c r="E25" s="24">
        <v>40</v>
      </c>
      <c r="F25" s="24">
        <v>9</v>
      </c>
      <c r="G25" s="24">
        <v>8</v>
      </c>
      <c r="H25" s="24">
        <v>60</v>
      </c>
      <c r="I25" s="24">
        <v>31</v>
      </c>
      <c r="J25" s="24">
        <v>16</v>
      </c>
      <c r="K25" s="24">
        <v>7</v>
      </c>
      <c r="L25" s="24">
        <v>6</v>
      </c>
      <c r="M25" s="15">
        <f t="shared" si="0"/>
        <v>-0.38775510204081631</v>
      </c>
      <c r="N25" s="15">
        <f t="shared" si="0"/>
        <v>-0.24390243902439024</v>
      </c>
      <c r="O25" s="15">
        <f t="shared" si="0"/>
        <v>-0.6</v>
      </c>
      <c r="P25" s="15">
        <f t="shared" si="0"/>
        <v>-0.22222222222222221</v>
      </c>
      <c r="Q25" s="15">
        <f t="shared" si="0"/>
        <v>-0.25</v>
      </c>
    </row>
    <row r="26" spans="2:17" ht="20.100000000000001" customHeight="1" thickBot="1" x14ac:dyDescent="0.25">
      <c r="B26" s="7" t="s">
        <v>17</v>
      </c>
      <c r="C26" s="24">
        <v>325</v>
      </c>
      <c r="D26" s="24">
        <v>134</v>
      </c>
      <c r="E26" s="24">
        <v>91</v>
      </c>
      <c r="F26" s="24">
        <v>50</v>
      </c>
      <c r="G26" s="24">
        <v>50</v>
      </c>
      <c r="H26" s="24">
        <v>286</v>
      </c>
      <c r="I26" s="24">
        <v>118</v>
      </c>
      <c r="J26" s="24">
        <v>68</v>
      </c>
      <c r="K26" s="24">
        <v>56</v>
      </c>
      <c r="L26" s="24">
        <v>44</v>
      </c>
      <c r="M26" s="15">
        <f t="shared" si="0"/>
        <v>-0.12</v>
      </c>
      <c r="N26" s="15">
        <f t="shared" si="0"/>
        <v>-0.11940298507462686</v>
      </c>
      <c r="O26" s="15">
        <f t="shared" si="0"/>
        <v>-0.25274725274725274</v>
      </c>
      <c r="P26" s="15">
        <f t="shared" si="0"/>
        <v>0.12</v>
      </c>
      <c r="Q26" s="15">
        <f t="shared" si="0"/>
        <v>-0.12</v>
      </c>
    </row>
    <row r="27" spans="2:17" ht="20.100000000000001" customHeight="1" thickBot="1" x14ac:dyDescent="0.25">
      <c r="B27" s="8" t="s">
        <v>18</v>
      </c>
      <c r="C27" s="24">
        <v>33</v>
      </c>
      <c r="D27" s="24">
        <v>15</v>
      </c>
      <c r="E27" s="24">
        <v>6</v>
      </c>
      <c r="F27" s="24">
        <v>7</v>
      </c>
      <c r="G27" s="24">
        <v>5</v>
      </c>
      <c r="H27" s="24">
        <v>19</v>
      </c>
      <c r="I27" s="24">
        <v>8</v>
      </c>
      <c r="J27" s="24">
        <v>6</v>
      </c>
      <c r="K27" s="24">
        <v>1</v>
      </c>
      <c r="L27" s="24">
        <v>4</v>
      </c>
      <c r="M27" s="15">
        <f t="shared" si="0"/>
        <v>-0.42424242424242425</v>
      </c>
      <c r="N27" s="15">
        <f t="shared" si="0"/>
        <v>-0.46666666666666667</v>
      </c>
      <c r="O27" s="15">
        <f t="shared" si="0"/>
        <v>0</v>
      </c>
      <c r="P27" s="15">
        <f t="shared" si="0"/>
        <v>-0.8571428571428571</v>
      </c>
      <c r="Q27" s="15">
        <f t="shared" si="0"/>
        <v>-0.2</v>
      </c>
    </row>
    <row r="28" spans="2:17" ht="20.100000000000001" customHeight="1" thickBot="1" x14ac:dyDescent="0.25">
      <c r="B28" s="9" t="s">
        <v>19</v>
      </c>
      <c r="C28" s="13">
        <f>SUM(C11:C27)</f>
        <v>8186</v>
      </c>
      <c r="D28" s="13">
        <f t="shared" ref="D28:G28" si="1">SUM(D11:D27)</f>
        <v>3310</v>
      </c>
      <c r="E28" s="13">
        <f t="shared" si="1"/>
        <v>1347</v>
      </c>
      <c r="F28" s="13">
        <f t="shared" si="1"/>
        <v>2481</v>
      </c>
      <c r="G28" s="13">
        <f t="shared" si="1"/>
        <v>1048</v>
      </c>
      <c r="H28" s="13">
        <f>SUM(H11:H27)</f>
        <v>6970</v>
      </c>
      <c r="I28" s="13">
        <f t="shared" ref="I28:L28" si="2">SUM(I11:I27)</f>
        <v>2833</v>
      </c>
      <c r="J28" s="13">
        <f t="shared" si="2"/>
        <v>1214</v>
      </c>
      <c r="K28" s="13">
        <f t="shared" si="2"/>
        <v>2007</v>
      </c>
      <c r="L28" s="13">
        <f t="shared" si="2"/>
        <v>916</v>
      </c>
      <c r="M28" s="16">
        <f t="shared" si="0"/>
        <v>-0.14854629855851453</v>
      </c>
      <c r="N28" s="16">
        <f t="shared" si="0"/>
        <v>-0.14410876132930514</v>
      </c>
      <c r="O28" s="16">
        <f t="shared" si="0"/>
        <v>-9.8737936154417227E-2</v>
      </c>
      <c r="P28" s="16">
        <f t="shared" si="0"/>
        <v>-0.19105199516324062</v>
      </c>
      <c r="Q28" s="16">
        <f t="shared" si="0"/>
        <v>-0.12595419847328243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7" t="s">
        <v>119</v>
      </c>
      <c r="D9" s="38"/>
      <c r="E9" s="38"/>
      <c r="F9" s="38"/>
      <c r="G9" s="37" t="s">
        <v>120</v>
      </c>
      <c r="H9" s="38"/>
      <c r="I9" s="38"/>
      <c r="J9" s="38"/>
      <c r="K9" s="37" t="s">
        <v>122</v>
      </c>
      <c r="L9" s="38"/>
      <c r="M9" s="38"/>
      <c r="N9" s="38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972</v>
      </c>
      <c r="D11" s="24">
        <v>536</v>
      </c>
      <c r="E11" s="24">
        <v>436</v>
      </c>
      <c r="F11" s="24">
        <v>835</v>
      </c>
      <c r="G11" s="12">
        <f>SUM(H11:I11)</f>
        <v>764</v>
      </c>
      <c r="H11" s="24">
        <v>419</v>
      </c>
      <c r="I11" s="24">
        <v>345</v>
      </c>
      <c r="J11" s="24">
        <v>718</v>
      </c>
      <c r="K11" s="15">
        <f>IF(C11=0,"-",(G11-C11)/C11)</f>
        <v>-0.2139917695473251</v>
      </c>
      <c r="L11" s="15">
        <f>IF(D11=0,"-",(H11-D11)/D11)</f>
        <v>-0.21828358208955223</v>
      </c>
      <c r="M11" s="15">
        <f>IF(E11=0,"-",(I11-E11)/E11)</f>
        <v>-0.20871559633027523</v>
      </c>
      <c r="N11" s="15">
        <f>IF(F11=0,"-",(J11-F11)/F11)</f>
        <v>-0.14011976047904193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157</v>
      </c>
      <c r="D12" s="24">
        <v>94</v>
      </c>
      <c r="E12" s="24">
        <v>63</v>
      </c>
      <c r="F12" s="24">
        <v>57</v>
      </c>
      <c r="G12" s="12">
        <f t="shared" ref="G12:G27" si="1">SUM(H12:I12)</f>
        <v>123</v>
      </c>
      <c r="H12" s="24">
        <v>73</v>
      </c>
      <c r="I12" s="24">
        <v>50</v>
      </c>
      <c r="J12" s="24">
        <v>42</v>
      </c>
      <c r="K12" s="15">
        <f t="shared" ref="K12:N28" si="2">IF(C12=0,"-",(G12-C12)/C12)</f>
        <v>-0.21656050955414013</v>
      </c>
      <c r="L12" s="15">
        <f t="shared" si="2"/>
        <v>-0.22340425531914893</v>
      </c>
      <c r="M12" s="15">
        <f t="shared" si="2"/>
        <v>-0.20634920634920634</v>
      </c>
      <c r="N12" s="15">
        <f t="shared" si="2"/>
        <v>-0.26315789473684209</v>
      </c>
    </row>
    <row r="13" spans="2:14" ht="20.100000000000001" customHeight="1" thickBot="1" x14ac:dyDescent="0.25">
      <c r="B13" s="6" t="s">
        <v>4</v>
      </c>
      <c r="C13" s="12">
        <f t="shared" si="0"/>
        <v>100</v>
      </c>
      <c r="D13" s="24">
        <v>51</v>
      </c>
      <c r="E13" s="24">
        <v>49</v>
      </c>
      <c r="F13" s="24">
        <v>65</v>
      </c>
      <c r="G13" s="12">
        <f t="shared" si="1"/>
        <v>111</v>
      </c>
      <c r="H13" s="24">
        <v>35</v>
      </c>
      <c r="I13" s="24">
        <v>76</v>
      </c>
      <c r="J13" s="24">
        <v>41</v>
      </c>
      <c r="K13" s="15">
        <f t="shared" si="2"/>
        <v>0.11</v>
      </c>
      <c r="L13" s="15">
        <f t="shared" si="2"/>
        <v>-0.31372549019607843</v>
      </c>
      <c r="M13" s="15">
        <f t="shared" si="2"/>
        <v>0.55102040816326525</v>
      </c>
      <c r="N13" s="15">
        <f t="shared" si="2"/>
        <v>-0.36923076923076925</v>
      </c>
    </row>
    <row r="14" spans="2:14" ht="20.100000000000001" customHeight="1" thickBot="1" x14ac:dyDescent="0.25">
      <c r="B14" s="6" t="s">
        <v>5</v>
      </c>
      <c r="C14" s="12">
        <f t="shared" si="0"/>
        <v>145</v>
      </c>
      <c r="D14" s="24">
        <v>108</v>
      </c>
      <c r="E14" s="24">
        <v>37</v>
      </c>
      <c r="F14" s="24">
        <v>54</v>
      </c>
      <c r="G14" s="12">
        <f t="shared" si="1"/>
        <v>128</v>
      </c>
      <c r="H14" s="24">
        <v>84</v>
      </c>
      <c r="I14" s="24">
        <v>44</v>
      </c>
      <c r="J14" s="24">
        <v>50</v>
      </c>
      <c r="K14" s="15">
        <f t="shared" si="2"/>
        <v>-0.11724137931034483</v>
      </c>
      <c r="L14" s="15">
        <f t="shared" si="2"/>
        <v>-0.22222222222222221</v>
      </c>
      <c r="M14" s="15">
        <f t="shared" si="2"/>
        <v>0.1891891891891892</v>
      </c>
      <c r="N14" s="15">
        <f t="shared" si="2"/>
        <v>-7.407407407407407E-2</v>
      </c>
    </row>
    <row r="15" spans="2:14" ht="20.100000000000001" customHeight="1" thickBot="1" x14ac:dyDescent="0.25">
      <c r="B15" s="6" t="s">
        <v>6</v>
      </c>
      <c r="C15" s="12">
        <f t="shared" si="0"/>
        <v>134</v>
      </c>
      <c r="D15" s="24">
        <v>79</v>
      </c>
      <c r="E15" s="24">
        <v>55</v>
      </c>
      <c r="F15" s="24">
        <v>104</v>
      </c>
      <c r="G15" s="12">
        <f t="shared" si="1"/>
        <v>115</v>
      </c>
      <c r="H15" s="24">
        <v>71</v>
      </c>
      <c r="I15" s="24">
        <v>44</v>
      </c>
      <c r="J15" s="24">
        <v>63</v>
      </c>
      <c r="K15" s="15">
        <f t="shared" si="2"/>
        <v>-0.1417910447761194</v>
      </c>
      <c r="L15" s="15">
        <f t="shared" si="2"/>
        <v>-0.10126582278481013</v>
      </c>
      <c r="M15" s="15">
        <f t="shared" si="2"/>
        <v>-0.2</v>
      </c>
      <c r="N15" s="15">
        <f t="shared" si="2"/>
        <v>-0.39423076923076922</v>
      </c>
    </row>
    <row r="16" spans="2:14" ht="20.100000000000001" customHeight="1" thickBot="1" x14ac:dyDescent="0.25">
      <c r="B16" s="6" t="s">
        <v>7</v>
      </c>
      <c r="C16" s="12">
        <f t="shared" si="0"/>
        <v>58</v>
      </c>
      <c r="D16" s="24">
        <v>30</v>
      </c>
      <c r="E16" s="24">
        <v>28</v>
      </c>
      <c r="F16" s="24">
        <v>29</v>
      </c>
      <c r="G16" s="12">
        <f t="shared" si="1"/>
        <v>42</v>
      </c>
      <c r="H16" s="24">
        <v>29</v>
      </c>
      <c r="I16" s="24">
        <v>13</v>
      </c>
      <c r="J16" s="24">
        <v>22</v>
      </c>
      <c r="K16" s="15">
        <f t="shared" si="2"/>
        <v>-0.27586206896551724</v>
      </c>
      <c r="L16" s="15">
        <f t="shared" si="2"/>
        <v>-3.3333333333333333E-2</v>
      </c>
      <c r="M16" s="15">
        <f t="shared" si="2"/>
        <v>-0.5357142857142857</v>
      </c>
      <c r="N16" s="15">
        <f t="shared" si="2"/>
        <v>-0.2413793103448276</v>
      </c>
    </row>
    <row r="17" spans="2:14" ht="20.100000000000001" customHeight="1" thickBot="1" x14ac:dyDescent="0.25">
      <c r="B17" s="6" t="s">
        <v>8</v>
      </c>
      <c r="C17" s="12">
        <f t="shared" si="0"/>
        <v>184</v>
      </c>
      <c r="D17" s="24">
        <v>104</v>
      </c>
      <c r="E17" s="24">
        <v>80</v>
      </c>
      <c r="F17" s="24">
        <v>131</v>
      </c>
      <c r="G17" s="12">
        <f t="shared" si="1"/>
        <v>181</v>
      </c>
      <c r="H17" s="24">
        <v>108</v>
      </c>
      <c r="I17" s="24">
        <v>73</v>
      </c>
      <c r="J17" s="24">
        <v>111</v>
      </c>
      <c r="K17" s="15">
        <f t="shared" si="2"/>
        <v>-1.6304347826086956E-2</v>
      </c>
      <c r="L17" s="15">
        <f t="shared" si="2"/>
        <v>3.8461538461538464E-2</v>
      </c>
      <c r="M17" s="15">
        <f t="shared" si="2"/>
        <v>-8.7499999999999994E-2</v>
      </c>
      <c r="N17" s="15">
        <f t="shared" si="2"/>
        <v>-0.15267175572519084</v>
      </c>
    </row>
    <row r="18" spans="2:14" ht="20.100000000000001" customHeight="1" thickBot="1" x14ac:dyDescent="0.25">
      <c r="B18" s="6" t="s">
        <v>9</v>
      </c>
      <c r="C18" s="12">
        <f t="shared" si="0"/>
        <v>150</v>
      </c>
      <c r="D18" s="24">
        <v>61</v>
      </c>
      <c r="E18" s="24">
        <v>89</v>
      </c>
      <c r="F18" s="24">
        <v>137</v>
      </c>
      <c r="G18" s="12">
        <f t="shared" si="1"/>
        <v>132</v>
      </c>
      <c r="H18" s="24">
        <v>65</v>
      </c>
      <c r="I18" s="24">
        <v>67</v>
      </c>
      <c r="J18" s="24">
        <v>112</v>
      </c>
      <c r="K18" s="15">
        <f t="shared" si="2"/>
        <v>-0.12</v>
      </c>
      <c r="L18" s="15">
        <f t="shared" si="2"/>
        <v>6.5573770491803282E-2</v>
      </c>
      <c r="M18" s="15">
        <f t="shared" si="2"/>
        <v>-0.24719101123595505</v>
      </c>
      <c r="N18" s="15">
        <f t="shared" si="2"/>
        <v>-0.18248175182481752</v>
      </c>
    </row>
    <row r="19" spans="2:14" ht="20.100000000000001" customHeight="1" thickBot="1" x14ac:dyDescent="0.25">
      <c r="B19" s="6" t="s">
        <v>10</v>
      </c>
      <c r="C19" s="12">
        <f t="shared" si="0"/>
        <v>672</v>
      </c>
      <c r="D19" s="24">
        <v>339</v>
      </c>
      <c r="E19" s="24">
        <v>333</v>
      </c>
      <c r="F19" s="24">
        <v>748</v>
      </c>
      <c r="G19" s="12">
        <f t="shared" si="1"/>
        <v>520</v>
      </c>
      <c r="H19" s="24">
        <v>277</v>
      </c>
      <c r="I19" s="24">
        <v>243</v>
      </c>
      <c r="J19" s="24">
        <v>571</v>
      </c>
      <c r="K19" s="15">
        <f t="shared" si="2"/>
        <v>-0.22619047619047619</v>
      </c>
      <c r="L19" s="15">
        <f t="shared" si="2"/>
        <v>-0.18289085545722714</v>
      </c>
      <c r="M19" s="15">
        <f t="shared" si="2"/>
        <v>-0.27027027027027029</v>
      </c>
      <c r="N19" s="15">
        <f t="shared" si="2"/>
        <v>-0.23663101604278075</v>
      </c>
    </row>
    <row r="20" spans="2:14" ht="20.100000000000001" customHeight="1" thickBot="1" x14ac:dyDescent="0.25">
      <c r="B20" s="6" t="s">
        <v>11</v>
      </c>
      <c r="C20" s="12">
        <f t="shared" si="0"/>
        <v>576</v>
      </c>
      <c r="D20" s="24">
        <v>370</v>
      </c>
      <c r="E20" s="24">
        <v>206</v>
      </c>
      <c r="F20" s="24">
        <v>355</v>
      </c>
      <c r="G20" s="12">
        <f t="shared" si="1"/>
        <v>571</v>
      </c>
      <c r="H20" s="24">
        <v>361</v>
      </c>
      <c r="I20" s="24">
        <v>210</v>
      </c>
      <c r="J20" s="24">
        <v>365</v>
      </c>
      <c r="K20" s="15">
        <f t="shared" si="2"/>
        <v>-8.6805555555555559E-3</v>
      </c>
      <c r="L20" s="15">
        <f t="shared" si="2"/>
        <v>-2.4324324324324326E-2</v>
      </c>
      <c r="M20" s="15">
        <f t="shared" si="2"/>
        <v>1.9417475728155338E-2</v>
      </c>
      <c r="N20" s="15">
        <f t="shared" si="2"/>
        <v>2.8169014084507043E-2</v>
      </c>
    </row>
    <row r="21" spans="2:14" ht="20.100000000000001" customHeight="1" thickBot="1" x14ac:dyDescent="0.25">
      <c r="B21" s="6" t="s">
        <v>12</v>
      </c>
      <c r="C21" s="12">
        <f t="shared" si="0"/>
        <v>114</v>
      </c>
      <c r="D21" s="24">
        <v>83</v>
      </c>
      <c r="E21" s="24">
        <v>31</v>
      </c>
      <c r="F21" s="24">
        <v>25</v>
      </c>
      <c r="G21" s="12">
        <f t="shared" si="1"/>
        <v>111</v>
      </c>
      <c r="H21" s="24">
        <v>78</v>
      </c>
      <c r="I21" s="24">
        <v>33</v>
      </c>
      <c r="J21" s="24">
        <v>13</v>
      </c>
      <c r="K21" s="15">
        <f t="shared" si="2"/>
        <v>-2.6315789473684209E-2</v>
      </c>
      <c r="L21" s="15">
        <f t="shared" si="2"/>
        <v>-6.0240963855421686E-2</v>
      </c>
      <c r="M21" s="15">
        <f t="shared" si="2"/>
        <v>6.4516129032258063E-2</v>
      </c>
      <c r="N21" s="15">
        <f t="shared" si="2"/>
        <v>-0.48</v>
      </c>
    </row>
    <row r="22" spans="2:14" ht="20.100000000000001" customHeight="1" thickBot="1" x14ac:dyDescent="0.25">
      <c r="B22" s="6" t="s">
        <v>13</v>
      </c>
      <c r="C22" s="12">
        <f t="shared" si="0"/>
        <v>218</v>
      </c>
      <c r="D22" s="24">
        <v>133</v>
      </c>
      <c r="E22" s="24">
        <v>85</v>
      </c>
      <c r="F22" s="24">
        <v>110</v>
      </c>
      <c r="G22" s="12">
        <f t="shared" si="1"/>
        <v>197</v>
      </c>
      <c r="H22" s="24">
        <v>115</v>
      </c>
      <c r="I22" s="24">
        <v>82</v>
      </c>
      <c r="J22" s="24">
        <v>77</v>
      </c>
      <c r="K22" s="15">
        <f t="shared" si="2"/>
        <v>-9.6330275229357804E-2</v>
      </c>
      <c r="L22" s="15">
        <f t="shared" si="2"/>
        <v>-0.13533834586466165</v>
      </c>
      <c r="M22" s="15">
        <f t="shared" si="2"/>
        <v>-3.5294117647058823E-2</v>
      </c>
      <c r="N22" s="15">
        <f t="shared" si="2"/>
        <v>-0.3</v>
      </c>
    </row>
    <row r="23" spans="2:14" ht="20.100000000000001" customHeight="1" thickBot="1" x14ac:dyDescent="0.25">
      <c r="B23" s="6" t="s">
        <v>14</v>
      </c>
      <c r="C23" s="12">
        <f t="shared" si="0"/>
        <v>706</v>
      </c>
      <c r="D23" s="24">
        <v>341</v>
      </c>
      <c r="E23" s="24">
        <v>365</v>
      </c>
      <c r="F23" s="24">
        <v>580</v>
      </c>
      <c r="G23" s="12">
        <f t="shared" si="1"/>
        <v>670</v>
      </c>
      <c r="H23" s="24">
        <v>328</v>
      </c>
      <c r="I23" s="24">
        <v>342</v>
      </c>
      <c r="J23" s="24">
        <v>488</v>
      </c>
      <c r="K23" s="15">
        <f t="shared" si="2"/>
        <v>-5.0991501416430593E-2</v>
      </c>
      <c r="L23" s="15">
        <f t="shared" si="2"/>
        <v>-3.8123167155425221E-2</v>
      </c>
      <c r="M23" s="15">
        <f t="shared" si="2"/>
        <v>-6.3013698630136991E-2</v>
      </c>
      <c r="N23" s="15">
        <f t="shared" si="2"/>
        <v>-0.15862068965517243</v>
      </c>
    </row>
    <row r="24" spans="2:14" ht="20.100000000000001" customHeight="1" thickBot="1" x14ac:dyDescent="0.25">
      <c r="B24" s="6" t="s">
        <v>15</v>
      </c>
      <c r="C24" s="12">
        <f t="shared" si="0"/>
        <v>115</v>
      </c>
      <c r="D24" s="24">
        <v>82</v>
      </c>
      <c r="E24" s="24">
        <v>33</v>
      </c>
      <c r="F24" s="24">
        <v>84</v>
      </c>
      <c r="G24" s="12">
        <f t="shared" si="1"/>
        <v>92</v>
      </c>
      <c r="H24" s="24">
        <v>57</v>
      </c>
      <c r="I24" s="24">
        <v>35</v>
      </c>
      <c r="J24" s="24">
        <v>50</v>
      </c>
      <c r="K24" s="15">
        <f t="shared" si="2"/>
        <v>-0.2</v>
      </c>
      <c r="L24" s="15">
        <f t="shared" si="2"/>
        <v>-0.3048780487804878</v>
      </c>
      <c r="M24" s="15">
        <f t="shared" si="2"/>
        <v>6.0606060606060608E-2</v>
      </c>
      <c r="N24" s="15">
        <f t="shared" si="2"/>
        <v>-0.40476190476190477</v>
      </c>
    </row>
    <row r="25" spans="2:14" ht="20.100000000000001" customHeight="1" thickBot="1" x14ac:dyDescent="0.25">
      <c r="B25" s="6" t="s">
        <v>16</v>
      </c>
      <c r="C25" s="12">
        <f t="shared" si="0"/>
        <v>81</v>
      </c>
      <c r="D25" s="24">
        <v>59</v>
      </c>
      <c r="E25" s="24">
        <v>22</v>
      </c>
      <c r="F25" s="24">
        <v>17</v>
      </c>
      <c r="G25" s="12">
        <f t="shared" si="1"/>
        <v>47</v>
      </c>
      <c r="H25" s="24">
        <v>33</v>
      </c>
      <c r="I25" s="24">
        <v>14</v>
      </c>
      <c r="J25" s="24">
        <v>13</v>
      </c>
      <c r="K25" s="15">
        <f t="shared" si="2"/>
        <v>-0.41975308641975306</v>
      </c>
      <c r="L25" s="15">
        <f t="shared" si="2"/>
        <v>-0.44067796610169491</v>
      </c>
      <c r="M25" s="15">
        <f t="shared" si="2"/>
        <v>-0.36363636363636365</v>
      </c>
      <c r="N25" s="15">
        <f t="shared" si="2"/>
        <v>-0.23529411764705882</v>
      </c>
    </row>
    <row r="26" spans="2:14" ht="20.100000000000001" customHeight="1" thickBot="1" x14ac:dyDescent="0.25">
      <c r="B26" s="7" t="s">
        <v>17</v>
      </c>
      <c r="C26" s="12">
        <f t="shared" si="0"/>
        <v>217</v>
      </c>
      <c r="D26" s="24">
        <v>125</v>
      </c>
      <c r="E26" s="24">
        <v>92</v>
      </c>
      <c r="F26" s="24">
        <v>96</v>
      </c>
      <c r="G26" s="12">
        <f t="shared" si="1"/>
        <v>184</v>
      </c>
      <c r="H26" s="24">
        <v>118</v>
      </c>
      <c r="I26" s="24">
        <v>66</v>
      </c>
      <c r="J26" s="24">
        <v>93</v>
      </c>
      <c r="K26" s="15">
        <f t="shared" si="2"/>
        <v>-0.15207373271889402</v>
      </c>
      <c r="L26" s="15">
        <f t="shared" si="2"/>
        <v>-5.6000000000000001E-2</v>
      </c>
      <c r="M26" s="15">
        <f t="shared" si="2"/>
        <v>-0.28260869565217389</v>
      </c>
      <c r="N26" s="15">
        <f t="shared" si="2"/>
        <v>-3.125E-2</v>
      </c>
    </row>
    <row r="27" spans="2:14" ht="20.100000000000001" customHeight="1" thickBot="1" x14ac:dyDescent="0.25">
      <c r="B27" s="8" t="s">
        <v>18</v>
      </c>
      <c r="C27" s="12">
        <f t="shared" si="0"/>
        <v>21</v>
      </c>
      <c r="D27" s="24">
        <v>15</v>
      </c>
      <c r="E27" s="24">
        <v>6</v>
      </c>
      <c r="F27" s="24">
        <v>12</v>
      </c>
      <c r="G27" s="12">
        <f t="shared" si="1"/>
        <v>14</v>
      </c>
      <c r="H27" s="24">
        <v>13</v>
      </c>
      <c r="I27" s="24">
        <v>1</v>
      </c>
      <c r="J27" s="24">
        <v>5</v>
      </c>
      <c r="K27" s="15">
        <f t="shared" si="2"/>
        <v>-0.33333333333333331</v>
      </c>
      <c r="L27" s="15">
        <f t="shared" si="2"/>
        <v>-0.13333333333333333</v>
      </c>
      <c r="M27" s="15">
        <f t="shared" si="2"/>
        <v>-0.83333333333333337</v>
      </c>
      <c r="N27" s="15">
        <f t="shared" si="2"/>
        <v>-0.58333333333333337</v>
      </c>
    </row>
    <row r="28" spans="2:14" ht="20.100000000000001" customHeight="1" thickBot="1" x14ac:dyDescent="0.25">
      <c r="B28" s="9" t="s">
        <v>19</v>
      </c>
      <c r="C28" s="13">
        <f>SUM(C11:C27)</f>
        <v>4620</v>
      </c>
      <c r="D28" s="13">
        <f t="shared" ref="D28:F28" si="3">SUM(D11:D27)</f>
        <v>2610</v>
      </c>
      <c r="E28" s="13">
        <f t="shared" si="3"/>
        <v>2010</v>
      </c>
      <c r="F28" s="13">
        <f t="shared" si="3"/>
        <v>3439</v>
      </c>
      <c r="G28" s="13">
        <f>SUM(G11:G27)</f>
        <v>4002</v>
      </c>
      <c r="H28" s="13">
        <f>SUM(H11:H27)</f>
        <v>2264</v>
      </c>
      <c r="I28" s="13">
        <f t="shared" ref="I28:J28" si="4">SUM(I11:I27)</f>
        <v>1738</v>
      </c>
      <c r="J28" s="13">
        <f t="shared" si="4"/>
        <v>2834</v>
      </c>
      <c r="K28" s="16">
        <f t="shared" si="2"/>
        <v>-0.13376623376623376</v>
      </c>
      <c r="L28" s="16">
        <f t="shared" si="2"/>
        <v>-0.13256704980842912</v>
      </c>
      <c r="M28" s="16">
        <f t="shared" si="2"/>
        <v>-0.13532338308457711</v>
      </c>
      <c r="N28" s="16">
        <f t="shared" si="2"/>
        <v>-0.17592323349810993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7" t="s">
        <v>123</v>
      </c>
      <c r="D9" s="38"/>
      <c r="E9" s="38"/>
      <c r="F9" s="37" t="s">
        <v>124</v>
      </c>
      <c r="G9" s="38"/>
      <c r="H9" s="38"/>
      <c r="I9" s="37" t="s">
        <v>125</v>
      </c>
      <c r="J9" s="38"/>
      <c r="K9" s="38"/>
      <c r="L9" s="37" t="s">
        <v>126</v>
      </c>
      <c r="M9" s="38"/>
      <c r="N9" s="38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12</v>
      </c>
      <c r="D11" s="25">
        <v>9</v>
      </c>
      <c r="E11" s="25">
        <v>3</v>
      </c>
      <c r="F11" s="25">
        <v>2</v>
      </c>
      <c r="G11" s="25">
        <v>2</v>
      </c>
      <c r="H11" s="25">
        <v>0</v>
      </c>
      <c r="I11" s="25">
        <v>20</v>
      </c>
      <c r="J11" s="25">
        <v>20</v>
      </c>
      <c r="K11" s="25">
        <v>0</v>
      </c>
      <c r="L11" s="25">
        <v>0</v>
      </c>
      <c r="M11" s="25">
        <v>0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1</v>
      </c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1</v>
      </c>
      <c r="J12" s="25">
        <v>0</v>
      </c>
      <c r="K12" s="25">
        <v>1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2</v>
      </c>
      <c r="J13" s="25">
        <v>2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2</v>
      </c>
      <c r="D14" s="25">
        <v>1</v>
      </c>
      <c r="E14" s="25">
        <v>1</v>
      </c>
      <c r="F14" s="25">
        <v>0</v>
      </c>
      <c r="G14" s="25">
        <v>0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9</v>
      </c>
      <c r="D15" s="25">
        <v>9</v>
      </c>
      <c r="E15" s="25">
        <v>0</v>
      </c>
      <c r="F15" s="25">
        <v>1</v>
      </c>
      <c r="G15" s="25">
        <v>1</v>
      </c>
      <c r="H15" s="25">
        <v>0</v>
      </c>
      <c r="I15" s="25">
        <v>11</v>
      </c>
      <c r="J15" s="25">
        <v>8</v>
      </c>
      <c r="K15" s="25">
        <v>3</v>
      </c>
      <c r="L15" s="25">
        <v>0</v>
      </c>
      <c r="M15" s="25">
        <v>0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1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3</v>
      </c>
      <c r="D17" s="25">
        <v>3</v>
      </c>
      <c r="E17" s="25">
        <v>0</v>
      </c>
      <c r="F17" s="25">
        <v>0</v>
      </c>
      <c r="G17" s="25">
        <v>0</v>
      </c>
      <c r="H17" s="25">
        <v>0</v>
      </c>
      <c r="I17" s="25">
        <v>4</v>
      </c>
      <c r="J17" s="25">
        <v>4</v>
      </c>
      <c r="K17" s="25">
        <v>0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2</v>
      </c>
      <c r="D18" s="25">
        <v>1</v>
      </c>
      <c r="E18" s="25">
        <v>1</v>
      </c>
      <c r="F18" s="25">
        <v>0</v>
      </c>
      <c r="G18" s="25">
        <v>0</v>
      </c>
      <c r="H18" s="25">
        <v>0</v>
      </c>
      <c r="I18" s="25">
        <v>1</v>
      </c>
      <c r="J18" s="25">
        <v>0</v>
      </c>
      <c r="K18" s="25">
        <v>1</v>
      </c>
      <c r="L18" s="25">
        <v>1</v>
      </c>
      <c r="M18" s="25">
        <v>1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12</v>
      </c>
      <c r="D19" s="25">
        <v>9</v>
      </c>
      <c r="E19" s="25">
        <v>3</v>
      </c>
      <c r="F19" s="25">
        <v>2</v>
      </c>
      <c r="G19" s="25">
        <v>2</v>
      </c>
      <c r="H19" s="25">
        <v>0</v>
      </c>
      <c r="I19" s="25">
        <v>2</v>
      </c>
      <c r="J19" s="25">
        <v>1</v>
      </c>
      <c r="K19" s="25">
        <v>1</v>
      </c>
      <c r="L19" s="25">
        <v>1</v>
      </c>
      <c r="M19" s="25">
        <v>0</v>
      </c>
      <c r="N19" s="25">
        <v>1</v>
      </c>
    </row>
    <row r="20" spans="2:14" ht="20.100000000000001" customHeight="1" thickBot="1" x14ac:dyDescent="0.25">
      <c r="B20" s="6" t="s">
        <v>11</v>
      </c>
      <c r="C20" s="25">
        <v>8</v>
      </c>
      <c r="D20" s="25">
        <v>8</v>
      </c>
      <c r="E20" s="25">
        <v>0</v>
      </c>
      <c r="F20" s="25">
        <v>0</v>
      </c>
      <c r="G20" s="25">
        <v>0</v>
      </c>
      <c r="H20" s="25">
        <v>0</v>
      </c>
      <c r="I20" s="25">
        <v>9</v>
      </c>
      <c r="J20" s="25">
        <v>8</v>
      </c>
      <c r="K20" s="25">
        <v>1</v>
      </c>
      <c r="L20" s="25">
        <v>1</v>
      </c>
      <c r="M20" s="25">
        <v>1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2</v>
      </c>
      <c r="D21" s="25">
        <v>2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4</v>
      </c>
      <c r="D22" s="25">
        <v>2</v>
      </c>
      <c r="E22" s="25">
        <v>2</v>
      </c>
      <c r="F22" s="25">
        <v>0</v>
      </c>
      <c r="G22" s="25">
        <v>0</v>
      </c>
      <c r="H22" s="25">
        <v>0</v>
      </c>
      <c r="I22" s="25">
        <v>1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4</v>
      </c>
      <c r="D23" s="25">
        <v>3</v>
      </c>
      <c r="E23" s="25">
        <v>1</v>
      </c>
      <c r="F23" s="25">
        <v>1</v>
      </c>
      <c r="G23" s="25">
        <v>1</v>
      </c>
      <c r="H23" s="25">
        <v>0</v>
      </c>
      <c r="I23" s="25">
        <v>6</v>
      </c>
      <c r="J23" s="25">
        <v>6</v>
      </c>
      <c r="K23" s="25">
        <v>0</v>
      </c>
      <c r="L23" s="25">
        <v>1</v>
      </c>
      <c r="M23" s="25">
        <v>0</v>
      </c>
      <c r="N23" s="25">
        <v>1</v>
      </c>
    </row>
    <row r="24" spans="2:14" ht="20.100000000000001" customHeight="1" thickBot="1" x14ac:dyDescent="0.25">
      <c r="B24" s="6" t="s">
        <v>15</v>
      </c>
      <c r="C24" s="25">
        <v>2</v>
      </c>
      <c r="D24" s="25">
        <v>2</v>
      </c>
      <c r="E24" s="25">
        <v>0</v>
      </c>
      <c r="F24" s="25">
        <v>0</v>
      </c>
      <c r="G24" s="25">
        <v>0</v>
      </c>
      <c r="H24" s="25">
        <v>0</v>
      </c>
      <c r="I24" s="25">
        <v>8</v>
      </c>
      <c r="J24" s="25">
        <v>7</v>
      </c>
      <c r="K24" s="25">
        <v>1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1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3</v>
      </c>
      <c r="D26" s="25">
        <v>3</v>
      </c>
      <c r="E26" s="25">
        <v>0</v>
      </c>
      <c r="F26" s="25">
        <v>1</v>
      </c>
      <c r="G26" s="25">
        <v>1</v>
      </c>
      <c r="H26" s="25">
        <v>0</v>
      </c>
      <c r="I26" s="25">
        <v>4</v>
      </c>
      <c r="J26" s="25">
        <v>3</v>
      </c>
      <c r="K26" s="25">
        <v>1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1</v>
      </c>
      <c r="D27" s="25">
        <v>1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67</v>
      </c>
      <c r="D28" s="13">
        <f t="shared" ref="D28:N28" si="0">SUM(D11:D27)</f>
        <v>56</v>
      </c>
      <c r="E28" s="13">
        <f t="shared" si="0"/>
        <v>11</v>
      </c>
      <c r="F28" s="13">
        <f t="shared" si="0"/>
        <v>7</v>
      </c>
      <c r="G28" s="13">
        <f t="shared" si="0"/>
        <v>7</v>
      </c>
      <c r="H28" s="13">
        <f t="shared" si="0"/>
        <v>0</v>
      </c>
      <c r="I28" s="13">
        <f t="shared" si="0"/>
        <v>71</v>
      </c>
      <c r="J28" s="13">
        <f t="shared" si="0"/>
        <v>62</v>
      </c>
      <c r="K28" s="13">
        <f t="shared" si="0"/>
        <v>9</v>
      </c>
      <c r="L28" s="13">
        <f t="shared" si="0"/>
        <v>4</v>
      </c>
      <c r="M28" s="13">
        <f t="shared" si="0"/>
        <v>2</v>
      </c>
      <c r="N28" s="13">
        <f t="shared" si="0"/>
        <v>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7" t="s">
        <v>127</v>
      </c>
      <c r="D32" s="38"/>
      <c r="E32" s="38"/>
      <c r="F32" s="37" t="s">
        <v>128</v>
      </c>
      <c r="G32" s="38"/>
      <c r="H32" s="38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0.66666666666666663</v>
      </c>
      <c r="D34" s="15">
        <f t="shared" si="1"/>
        <v>1.2222222222222223</v>
      </c>
      <c r="E34" s="15" t="str">
        <f t="shared" si="1"/>
        <v>-</v>
      </c>
      <c r="F34" s="15" t="str">
        <f t="shared" si="1"/>
        <v>-</v>
      </c>
      <c r="G34" s="15" t="str">
        <f t="shared" si="1"/>
        <v>-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0</v>
      </c>
      <c r="D35" s="15" t="str">
        <f t="shared" si="1"/>
        <v>-</v>
      </c>
      <c r="E35" s="15" t="str">
        <f t="shared" si="1"/>
        <v>-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 t="str">
        <f t="shared" si="1"/>
        <v>-</v>
      </c>
      <c r="D36" s="15" t="str">
        <f t="shared" si="1"/>
        <v>-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-0.5</v>
      </c>
      <c r="D37" s="15">
        <f t="shared" si="1"/>
        <v>0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0.22222222222222221</v>
      </c>
      <c r="D38" s="15">
        <f t="shared" si="1"/>
        <v>-0.1111111111111111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 t="str">
        <f t="shared" si="1"/>
        <v>-</v>
      </c>
      <c r="D39" s="15" t="str">
        <f t="shared" si="1"/>
        <v>-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0.33333333333333331</v>
      </c>
      <c r="D40" s="15">
        <f t="shared" si="1"/>
        <v>0.33333333333333331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-0.5</v>
      </c>
      <c r="D41" s="15" t="str">
        <f t="shared" si="1"/>
        <v>-</v>
      </c>
      <c r="E41" s="15">
        <f t="shared" si="1"/>
        <v>0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-0.83333333333333337</v>
      </c>
      <c r="D42" s="15">
        <f t="shared" si="1"/>
        <v>-0.88888888888888884</v>
      </c>
      <c r="E42" s="15">
        <f t="shared" si="1"/>
        <v>-0.66666666666666663</v>
      </c>
      <c r="F42" s="15">
        <f t="shared" si="1"/>
        <v>-0.5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0.125</v>
      </c>
      <c r="D43" s="15">
        <f t="shared" si="1"/>
        <v>0</v>
      </c>
      <c r="E43" s="15" t="str">
        <f t="shared" si="1"/>
        <v>-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 t="str">
        <f t="shared" si="1"/>
        <v>-</v>
      </c>
      <c r="D44" s="15" t="str">
        <f t="shared" si="1"/>
        <v>-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-0.75</v>
      </c>
      <c r="D45" s="15">
        <f t="shared" si="1"/>
        <v>-0.5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0.5</v>
      </c>
      <c r="D46" s="15">
        <f t="shared" si="1"/>
        <v>1</v>
      </c>
      <c r="E46" s="15" t="str">
        <f t="shared" si="1"/>
        <v>-</v>
      </c>
      <c r="F46" s="15">
        <f t="shared" si="1"/>
        <v>0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3</v>
      </c>
      <c r="D47" s="15">
        <f t="shared" si="1"/>
        <v>2.5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>
        <f t="shared" si="1"/>
        <v>0</v>
      </c>
      <c r="D48" s="15">
        <f t="shared" si="1"/>
        <v>0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0.33333333333333331</v>
      </c>
      <c r="D49" s="15">
        <f t="shared" si="1"/>
        <v>0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5.9701492537313432E-2</v>
      </c>
      <c r="D51" s="16">
        <f t="shared" si="2"/>
        <v>0.10714285714285714</v>
      </c>
      <c r="E51" s="16">
        <f t="shared" si="2"/>
        <v>-0.18181818181818182</v>
      </c>
      <c r="F51" s="16">
        <f t="shared" si="2"/>
        <v>-0.42857142857142855</v>
      </c>
      <c r="G51" s="16">
        <f t="shared" si="2"/>
        <v>-0.7142857142857143</v>
      </c>
      <c r="H51" s="16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2020-07-08T10:28:55Z</dcterms:modified>
</cp:coreProperties>
</file>