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45621"/>
</workbook>
</file>

<file path=xl/calcChain.xml><?xml version="1.0" encoding="utf-8"?>
<calcChain xmlns="http://schemas.openxmlformats.org/spreadsheetml/2006/main">
  <c r="R28" i="2" l="1"/>
  <c r="O28" i="2"/>
  <c r="N28" i="2"/>
  <c r="M28" i="2"/>
  <c r="L28" i="2"/>
  <c r="Q28" i="2"/>
  <c r="P28" i="2"/>
  <c r="Z28" i="15" l="1"/>
  <c r="Y28" i="15"/>
  <c r="V28" i="15"/>
  <c r="U28" i="15"/>
  <c r="Z27" i="15"/>
  <c r="Y27" i="15"/>
  <c r="V27" i="15"/>
  <c r="U27" i="15"/>
  <c r="Z26" i="15"/>
  <c r="Y26" i="15"/>
  <c r="V26" i="15"/>
  <c r="U26" i="15"/>
  <c r="Z25" i="15"/>
  <c r="Y25" i="15"/>
  <c r="V25" i="15"/>
  <c r="U25" i="15"/>
  <c r="Z24" i="15"/>
  <c r="Y24" i="15"/>
  <c r="V24" i="15"/>
  <c r="U24" i="15"/>
  <c r="Z23" i="15"/>
  <c r="Y23" i="15"/>
  <c r="V23" i="15"/>
  <c r="U23" i="15"/>
  <c r="Z22" i="15"/>
  <c r="Y22" i="15"/>
  <c r="V22" i="15"/>
  <c r="U22" i="15"/>
  <c r="Z21" i="15"/>
  <c r="Y21" i="15"/>
  <c r="V21" i="15"/>
  <c r="U21" i="15"/>
  <c r="Z20" i="15"/>
  <c r="Y20" i="15"/>
  <c r="V20" i="15"/>
  <c r="U20" i="15"/>
  <c r="Z19" i="15"/>
  <c r="Y19" i="15"/>
  <c r="U19" i="15"/>
  <c r="Y18" i="15"/>
  <c r="U18" i="15"/>
  <c r="Y17" i="15"/>
  <c r="U17" i="15"/>
  <c r="Y16" i="15"/>
  <c r="U16" i="15"/>
  <c r="Y15" i="15"/>
  <c r="U15" i="15"/>
  <c r="Y14" i="15"/>
  <c r="U14" i="15"/>
  <c r="Y13" i="15"/>
  <c r="U13" i="15"/>
  <c r="Y12" i="15"/>
  <c r="U12" i="15"/>
  <c r="T12" i="15" l="1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X20" i="15"/>
  <c r="T21" i="15"/>
  <c r="X21" i="15"/>
  <c r="T22" i="15"/>
  <c r="X22" i="15"/>
  <c r="T23" i="15"/>
  <c r="X23" i="15"/>
  <c r="T24" i="15"/>
  <c r="S24" i="15" s="1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W23" i="15"/>
  <c r="W19" i="15"/>
  <c r="K29" i="15"/>
  <c r="G29" i="15"/>
  <c r="S20" i="15"/>
  <c r="I52" i="14"/>
  <c r="G28" i="14"/>
  <c r="C28" i="14"/>
  <c r="E28" i="13"/>
  <c r="K28" i="13"/>
  <c r="J28" i="13"/>
  <c r="I28" i="13"/>
  <c r="W15" i="15" l="1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F28" i="4"/>
  <c r="J28" i="5"/>
  <c r="I28" i="2"/>
  <c r="D28" i="3"/>
  <c r="H28" i="4"/>
  <c r="I28" i="5"/>
  <c r="H28" i="2"/>
  <c r="I28" i="3"/>
  <c r="G28" i="4"/>
  <c r="H28" i="5"/>
  <c r="G28" i="2"/>
  <c r="C28" i="5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 l="1"/>
  <c r="L28" i="4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<sst xmlns="http://schemas.openxmlformats.org/spreadsheetml/2006/main" count="674" uniqueCount="120">
  <si>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</si>
  <si>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</si>
  <si>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</si>
  <si>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</si>
  <si>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</si>
  <si>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</si>
  <si>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</si>
  <si>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</si>
  <si>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</si>
  <si>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</si>
  <si>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</si>
  <si>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</si>
  <si>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</si>
  <si>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</si>
  <si>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</si>
  <si>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</si>
  <si>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</si>
  <si>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</si>
  <si>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</si>
  <si>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</si>
  <si>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</si>
  <si>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</si>
  <si>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</si>
  <si>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</si>
  <si>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</si>
  <si>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</si>
  <si>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</si>
  <si>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</si>
  <si>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</si>
  <si>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</si>
  <si>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</si>
  <si>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</si>
  <si>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</si>
  <si>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</si>
  <si>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</si>
  <si>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</si>
  <si>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</si>
  <si>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</si>
  <si>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</si>
  <si>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</si>
  <si>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</si>
  <si>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</si>
  <si>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</si>
  <si>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</si>
  <si>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</si>
  <si>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</si>
  <si>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</si>
  <si>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</si>
  <si>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</si>
  <si>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</si>
  <si>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</si>
  <si>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</si>
  <si>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</si>
  <si>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</si>
  <si>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</si>
  <si>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</si>
  <si>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</si>
  <si>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</si>
  <si>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</si>
  <si>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</si>
  <si>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</si>
  <si>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</si>
  <si>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</si>
  <si>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</si>
  <si>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</si>
  <si>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</si>
  <si>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</si>
  <si>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</si>
  <si>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</si>
  <si>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</si>
  <si>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</si>
  <si>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</si>
  <si>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</si>
  <si>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</si>
  <si>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</si>
  <si>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</si>
  <si>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</si>
  <si>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</si>
  <si>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</si>
  <si>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</si>
  <si>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</si>
  <si>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</si>
  <si>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</si>
  <si>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</si>
  <si>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</si>
  <si>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</si>
  <si>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</si>
  <si>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</si>
  <si>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</si>
  <si>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</si>
  <si>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</si>
  <si>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</si>
  <si>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</si>
  <si>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</si>
  <si>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</si>
  <si>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</si>
  <si>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</si>
  <si>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</si>
  <si>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</si>
  <si>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</si>
  <si>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</si>
  <si>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</si>
  <si>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</si>
  <si>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</si>
  <si>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</si>
  <si>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</si>
  <si>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</si>
  <si>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</si>
  <si>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</si>
  <si>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</si>
  <si>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3º Trimestre 2018</t>
  </si>
  <si>
    <t>3º Trimestre 2019</t>
  </si>
  <si>
    <t>3º Trimestre 2019/3º Trimestre 2018</t>
  </si>
  <si>
    <t>Evolución 
3º Trimestre 2019/3º Trimestre 2018</t>
  </si>
  <si>
    <t>3º Trimestre 2018
Con Imposición de medidas</t>
  </si>
  <si>
    <t>3º Trimestre 2018
Sin Imposicion de Medidas</t>
  </si>
  <si>
    <t>3º Trimestre 2019
Con Imposición de medidas</t>
  </si>
  <si>
    <t>3º Trimestre 2019
Sin Imposicion de Medidas</t>
  </si>
  <si>
    <t>Evolución
3º Trimestre 2019/3º Trimestre 2018
Con Imposición de medidas</t>
  </si>
  <si>
    <t>Evolución
3º Trimestre 2019/3º Trimestre 2018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</si>
</sst>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8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0" borderId="0" xfId="1" applyFont="1" applyAlignment="1">
      <alignment horizontal="left" vertical="center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/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/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/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609600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666750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682301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276226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291781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/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/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438150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419099</xdr:colOff>
      <xdr:row>7</xdr:row>
      <xdr:rowOff>219075</xdr:rowOff>
    </xdr:to>
    <xdr:sp macro="" textlink="">
      <xdr:nvSpPr>
        <xdr:cNvPr id="6" name="5 Rectángulo redondeado"/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11</xdr:col>
      <xdr:colOff>942975</xdr:colOff>
      <xdr:row>2</xdr:row>
      <xdr:rowOff>28575</xdr:rowOff>
    </xdr:from>
    <xdr:to>
      <xdr:col>12</xdr:col>
      <xdr:colOff>66675</xdr:colOff>
      <xdr:row>5</xdr:row>
      <xdr:rowOff>85725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37255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790576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806131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L32"/>
  <sheetViews>
    <sheetView tabSelected="1" workbookViewId="0"/>
  </sheetViews>
  <sheetFormatPr baseColWidth="10" defaultRowHeight="12.75" x14ac:dyDescent="0.2"/>
  <sheetData>
    <row r="16" spans="2:6" ht="14.25" x14ac:dyDescent="0.2">
      <c r="B16" s="28" t="s">
        <v>1</v>
      </c>
      <c r="C16" s="28"/>
      <c r="D16" s="28"/>
      <c r="E16" s="28"/>
      <c r="F16" s="28"/>
    </row>
    <row r="17" spans="2:12" ht="14.25" x14ac:dyDescent="0.2">
      <c r="B17" s="27"/>
      <c r="C17" s="27"/>
      <c r="D17" s="27"/>
      <c r="E17" s="27"/>
      <c r="F17" s="27"/>
    </row>
    <row r="18" spans="2:12" ht="14.25" x14ac:dyDescent="0.2">
      <c r="B18" s="28" t="s">
        <v>103</v>
      </c>
      <c r="C18" s="28"/>
      <c r="D18" s="28"/>
      <c r="E18" s="28"/>
      <c r="F18" s="1"/>
    </row>
    <row r="19" spans="2:12" ht="14.25" x14ac:dyDescent="0.2">
      <c r="B19" s="28" t="s">
        <v>104</v>
      </c>
      <c r="C19" s="28"/>
      <c r="D19" s="28"/>
      <c r="E19" s="28"/>
      <c r="F19" s="1"/>
    </row>
    <row r="20" spans="2:12" ht="14.25" x14ac:dyDescent="0.2">
      <c r="B20" s="28" t="s">
        <v>105</v>
      </c>
      <c r="C20" s="28"/>
      <c r="D20" s="28"/>
      <c r="E20" s="28"/>
      <c r="F20" s="1"/>
    </row>
    <row r="21" spans="2:12" ht="14.25" x14ac:dyDescent="0.2">
      <c r="B21" s="28" t="s">
        <v>106</v>
      </c>
      <c r="C21" s="28"/>
      <c r="D21" s="28"/>
      <c r="E21" s="28"/>
      <c r="F21" s="1"/>
    </row>
    <row r="22" spans="2:12" ht="14.25" x14ac:dyDescent="0.2">
      <c r="B22" s="21" t="s">
        <v>107</v>
      </c>
      <c r="C22" s="21"/>
      <c r="D22" s="21"/>
      <c r="E22" s="2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8"/>
      <c r="E24" s="18"/>
      <c r="F24" s="18"/>
      <c r="G24" s="18"/>
      <c r="H24" s="19"/>
      <c r="I24" s="19"/>
    </row>
    <row r="25" spans="2:12" ht="15" customHeight="1" x14ac:dyDescent="0.2">
      <c r="B25" s="28" t="s">
        <v>61</v>
      </c>
      <c r="C25" s="28"/>
      <c r="D25" s="28"/>
      <c r="E25" s="28"/>
      <c r="F25" s="28"/>
      <c r="G25" s="28"/>
      <c r="H25" s="28"/>
      <c r="I25" s="28"/>
    </row>
    <row r="26" spans="2:12" ht="14.25" x14ac:dyDescent="0.2">
      <c r="B26" s="28" t="s">
        <v>66</v>
      </c>
      <c r="C26" s="28"/>
      <c r="D26" s="28"/>
      <c r="E26" s="28"/>
      <c r="F26" s="28"/>
      <c r="G26" s="28"/>
      <c r="H26" s="28"/>
      <c r="I26" s="28"/>
    </row>
    <row r="27" spans="2:12" ht="14.25" x14ac:dyDescent="0.2">
      <c r="B27" s="28" t="s">
        <v>67</v>
      </c>
      <c r="C27" s="28"/>
      <c r="D27" s="28"/>
      <c r="E27" s="28"/>
      <c r="F27" s="28"/>
      <c r="G27" s="28"/>
      <c r="H27" s="28"/>
      <c r="I27" s="28"/>
    </row>
    <row r="28" spans="2:12" ht="14.25" x14ac:dyDescent="0.2">
      <c r="B28" s="28" t="s">
        <v>0</v>
      </c>
      <c r="C28" s="28"/>
      <c r="D28" s="28"/>
      <c r="E28" s="28"/>
      <c r="F28" s="28"/>
      <c r="G28" s="28"/>
      <c r="H28" s="28"/>
      <c r="I28" s="28"/>
    </row>
    <row r="29" spans="2:12" ht="14.25" x14ac:dyDescent="0.2">
      <c r="B29" s="28" t="s">
        <v>108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2:12" ht="14.25" x14ac:dyDescent="0.2">
      <c r="B30" s="28" t="s">
        <v>91</v>
      </c>
      <c r="C30" s="28"/>
      <c r="D30" s="28"/>
      <c r="E30" s="28"/>
      <c r="F30" s="28"/>
      <c r="G30" s="28"/>
      <c r="H30" s="28"/>
      <c r="I30" s="28"/>
    </row>
    <row r="31" spans="2:12" ht="14.25" x14ac:dyDescent="0.2">
      <c r="B31" s="28" t="s">
        <v>92</v>
      </c>
      <c r="C31" s="28"/>
      <c r="D31" s="28"/>
      <c r="E31" s="28"/>
      <c r="F31" s="28"/>
      <c r="G31" s="28"/>
      <c r="H31" s="28"/>
      <c r="I31" s="28"/>
    </row>
    <row r="32" spans="2:12" ht="14.25" x14ac:dyDescent="0.2">
      <c r="B32" s="28" t="s">
        <v>102</v>
      </c>
      <c r="C32" s="28"/>
      <c r="D32" s="28"/>
      <c r="E32" s="28"/>
      <c r="F32" s="28"/>
      <c r="G32" s="28"/>
      <c r="H32" s="28"/>
      <c r="I32" s="28"/>
    </row>
  </sheetData>
  <mergeCells count="17">
    <mergeCell ref="B16:F16"/>
    <mergeCell ref="B28:I28"/>
    <mergeCell ref="B30:I30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  <mergeCell ref="B32:I32"/>
    <mergeCell ref="B25:I25"/>
    <mergeCell ref="B27:I27"/>
    <mergeCell ref="B31:I31"/>
    <mergeCell ref="B29:L29"/>
  </mergeCells>
  <hyperlinks>
    <hyperlink ref="B18" location="'Evolución Denuncias'!A1" display="Denuncias"/>
    <hyperlink ref="B19" location="'Evolución Renuncias'!A1" display="Renuncias"/>
    <hyperlink ref="B20" location="'Evolución Víctimas'!A1" display="Víctimas"/>
    <hyperlink ref="B21" location="'Total Órdenes y Medidas'!A1" display="Órdenes y Medidas"/>
    <hyperlink ref="B22" location="'Personas Enjuiciadas'!A1" display="Personas Enjuiciadas"/>
    <hyperlink ref="B30" location="Aud.Prov.!A1" display="Audiencia Provincial"/>
    <hyperlink ref="B24" location="Penal!A1" display="Juzgado de lo Penal"/>
    <hyperlink ref="B26" location="'Jdos Menores_Personas Enjuiciad'!A1" display="Juzgados de Menores/Procesos de Violencia de Género/Personas Enjuiciadas"/>
    <hyperlink ref="B28" location="Guardia!A1" display="Juzgado de Instrucción en funciones de Guardia"/>
    <hyperlink ref="B20:C20" location="'Evolución Víctimas'!A1" display="Víctimas"/>
    <hyperlink ref="B21:C21" location="'Evolución Órdenes y Medidas'!A1" display="Órdenes y Medidas"/>
    <hyperlink ref="B22:C22" location="'Personas Enjuiciadas'!A1" display="Personas Enjuiciadas"/>
    <hyperlink ref="B24:I24" location="'Jdos Penal_Personas Enjuiciadas'!A1" display="Juzgados de lo Penal/Procesos de Violencia de Género/Personas Enjuiciadas"/>
    <hyperlink ref="B25" location="'Jdos Penal_Sentencias'!A1" display="Juzgados de lo Penal/Procesos de Violencia de Género/Sentencias"/>
    <hyperlink ref="B27" location="'Jdos Menores_Personas Enjuiciad'!A1" display="Juzgados de Menores/Procesos de Violencia de Género/Personas Enjuiciadas"/>
    <hyperlink ref="B27:I27" location="'Jdos Menores_Sentencias'!A1" display="Juzgados de Menores/Procesos de Violencia de Género/Sentencias"/>
    <hyperlink ref="B28:I28" location="'Jdos Guardia_Asuntos'!A1" display="Juzgados de Instrucción en funciones de Guardia/Procesos de Violencia de Género"/>
    <hyperlink ref="B29" location="Guardia!A1" display="Juzgado de Instrucción en funciones de Guardia"/>
    <hyperlink ref="B29:I29" location="'Jdos Guardia_Órdenes Protección'!A1" display="Juzgados de Instrucción en funciones de Guardia/Procesos de Violencia de Género"/>
    <hyperlink ref="B30:I30" location="'Audiencias_Pers Enjuiciadas'!A1" display="Audiencia Provincial/Procesos de Violencia de Género/Total Personas Enjuiciadas"/>
    <hyperlink ref="B31:I31" location="'Audiencias_Pers Enjuic por Sexo'!A1" display="Audiencia Provincial/Procesos de Violencia de Género/Personas Enjuiciadas por Sexo"/>
    <hyperlink ref="B32:I32" location="Audiencias_Sentencias!A1" display="Audiencia Provincial/Procesos de Violencia de Género/Sentencia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51"/>
  <sheetViews>
    <sheetView topLeftCell="A7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9" t="s">
        <v>110</v>
      </c>
      <c r="D9" s="30"/>
      <c r="E9" s="30"/>
      <c r="F9" s="30"/>
      <c r="G9" s="29" t="s">
        <v>111</v>
      </c>
      <c r="H9" s="30"/>
      <c r="I9" s="30"/>
      <c r="J9" s="30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f>SUM(D11:E11)</f>
        <v>13</v>
      </c>
      <c r="D11" s="24">
        <v>10</v>
      </c>
      <c r="E11" s="24">
        <v>3</v>
      </c>
      <c r="F11" s="24">
        <v>9</v>
      </c>
      <c r="G11" s="12">
        <f>SUM(H11:I11)</f>
        <v>12</v>
      </c>
      <c r="H11" s="24">
        <v>11</v>
      </c>
      <c r="I11" s="24">
        <v>1</v>
      </c>
      <c r="J11" s="24">
        <v>11</v>
      </c>
    </row>
    <row r="12" spans="2:10" ht="20.100000000000001" customHeight="1" thickBot="1" x14ac:dyDescent="0.25">
      <c r="B12" s="6" t="s">
        <v>3</v>
      </c>
      <c r="C12" s="12">
        <f t="shared" ref="C12:C27" si="0">SUM(D12:E12)</f>
        <v>0</v>
      </c>
      <c r="D12" s="24">
        <v>0</v>
      </c>
      <c r="E12" s="24">
        <v>0</v>
      </c>
      <c r="F12" s="24">
        <v>0</v>
      </c>
      <c r="G12" s="12">
        <f t="shared" ref="G12:G27" si="1">SUM(H12:I12)</f>
        <v>7</v>
      </c>
      <c r="H12" s="24">
        <v>7</v>
      </c>
      <c r="I12" s="24">
        <v>0</v>
      </c>
      <c r="J12" s="24">
        <v>4</v>
      </c>
    </row>
    <row r="13" spans="2:10" ht="20.100000000000001" customHeight="1" thickBot="1" x14ac:dyDescent="0.25">
      <c r="B13" s="6" t="s">
        <v>4</v>
      </c>
      <c r="C13" s="12">
        <f t="shared" si="0"/>
        <v>1</v>
      </c>
      <c r="D13" s="24">
        <v>0</v>
      </c>
      <c r="E13" s="24">
        <v>1</v>
      </c>
      <c r="F13" s="24">
        <v>0</v>
      </c>
      <c r="G13" s="12">
        <f t="shared" si="1"/>
        <v>0</v>
      </c>
      <c r="H13" s="24">
        <v>0</v>
      </c>
      <c r="I13" s="24">
        <v>0</v>
      </c>
      <c r="J13" s="24">
        <v>0</v>
      </c>
    </row>
    <row r="14" spans="2:10" ht="20.100000000000001" customHeight="1" thickBot="1" x14ac:dyDescent="0.25">
      <c r="B14" s="6" t="s">
        <v>5</v>
      </c>
      <c r="C14" s="12">
        <f t="shared" si="0"/>
        <v>2</v>
      </c>
      <c r="D14" s="24">
        <v>2</v>
      </c>
      <c r="E14" s="24">
        <v>0</v>
      </c>
      <c r="F14" s="24">
        <v>2</v>
      </c>
      <c r="G14" s="12">
        <f t="shared" si="1"/>
        <v>3</v>
      </c>
      <c r="H14" s="24">
        <v>3</v>
      </c>
      <c r="I14" s="24">
        <v>0</v>
      </c>
      <c r="J14" s="24">
        <v>1</v>
      </c>
    </row>
    <row r="15" spans="2:10" ht="20.100000000000001" customHeight="1" thickBot="1" x14ac:dyDescent="0.25">
      <c r="B15" s="6" t="s">
        <v>6</v>
      </c>
      <c r="C15" s="12">
        <f t="shared" si="0"/>
        <v>5</v>
      </c>
      <c r="D15" s="24">
        <v>5</v>
      </c>
      <c r="E15" s="24">
        <v>0</v>
      </c>
      <c r="F15" s="24">
        <v>5</v>
      </c>
      <c r="G15" s="12">
        <f t="shared" si="1"/>
        <v>15</v>
      </c>
      <c r="H15" s="24">
        <v>14</v>
      </c>
      <c r="I15" s="24">
        <v>1</v>
      </c>
      <c r="J15" s="24">
        <v>14</v>
      </c>
    </row>
    <row r="16" spans="2:10" ht="20.100000000000001" customHeight="1" thickBot="1" x14ac:dyDescent="0.25">
      <c r="B16" s="6" t="s">
        <v>7</v>
      </c>
      <c r="C16" s="12">
        <f t="shared" si="0"/>
        <v>0</v>
      </c>
      <c r="D16" s="24">
        <v>0</v>
      </c>
      <c r="E16" s="24">
        <v>0</v>
      </c>
      <c r="F16" s="24">
        <v>0</v>
      </c>
      <c r="G16" s="12">
        <f t="shared" si="1"/>
        <v>1</v>
      </c>
      <c r="H16" s="24">
        <v>1</v>
      </c>
      <c r="I16" s="24">
        <v>0</v>
      </c>
      <c r="J16" s="24">
        <v>1</v>
      </c>
    </row>
    <row r="17" spans="2:10" ht="20.100000000000001" customHeight="1" thickBot="1" x14ac:dyDescent="0.25">
      <c r="B17" s="6" t="s">
        <v>8</v>
      </c>
      <c r="C17" s="12">
        <f t="shared" si="0"/>
        <v>0</v>
      </c>
      <c r="D17" s="24">
        <v>0</v>
      </c>
      <c r="E17" s="24">
        <v>0</v>
      </c>
      <c r="F17" s="24">
        <v>0</v>
      </c>
      <c r="G17" s="12">
        <f t="shared" si="1"/>
        <v>1</v>
      </c>
      <c r="H17" s="24">
        <v>1</v>
      </c>
      <c r="I17" s="24">
        <v>0</v>
      </c>
      <c r="J17" s="24">
        <v>0</v>
      </c>
    </row>
    <row r="18" spans="2:10" ht="20.100000000000001" customHeight="1" thickBot="1" x14ac:dyDescent="0.25">
      <c r="B18" s="6" t="s">
        <v>9</v>
      </c>
      <c r="C18" s="12">
        <f t="shared" si="0"/>
        <v>1</v>
      </c>
      <c r="D18" s="24">
        <v>1</v>
      </c>
      <c r="E18" s="24">
        <v>0</v>
      </c>
      <c r="F18" s="24">
        <v>1</v>
      </c>
      <c r="G18" s="12">
        <f t="shared" si="1"/>
        <v>4</v>
      </c>
      <c r="H18" s="24">
        <v>4</v>
      </c>
      <c r="I18" s="24">
        <v>0</v>
      </c>
      <c r="J18" s="24">
        <v>1</v>
      </c>
    </row>
    <row r="19" spans="2:10" ht="20.100000000000001" customHeight="1" thickBot="1" x14ac:dyDescent="0.25">
      <c r="B19" s="6" t="s">
        <v>10</v>
      </c>
      <c r="C19" s="12">
        <f t="shared" si="0"/>
        <v>5</v>
      </c>
      <c r="D19" s="24">
        <v>5</v>
      </c>
      <c r="E19" s="24">
        <v>0</v>
      </c>
      <c r="F19" s="24">
        <v>5</v>
      </c>
      <c r="G19" s="12">
        <f t="shared" si="1"/>
        <v>4</v>
      </c>
      <c r="H19" s="24">
        <v>4</v>
      </c>
      <c r="I19" s="24">
        <v>0</v>
      </c>
      <c r="J19" s="24">
        <v>3</v>
      </c>
    </row>
    <row r="20" spans="2:10" ht="20.100000000000001" customHeight="1" thickBot="1" x14ac:dyDescent="0.25">
      <c r="B20" s="6" t="s">
        <v>11</v>
      </c>
      <c r="C20" s="12">
        <f t="shared" si="0"/>
        <v>9</v>
      </c>
      <c r="D20" s="24">
        <v>8</v>
      </c>
      <c r="E20" s="24">
        <v>1</v>
      </c>
      <c r="F20" s="24">
        <v>5</v>
      </c>
      <c r="G20" s="12">
        <f t="shared" si="1"/>
        <v>8</v>
      </c>
      <c r="H20" s="24">
        <v>8</v>
      </c>
      <c r="I20" s="24">
        <v>0</v>
      </c>
      <c r="J20" s="24">
        <v>8</v>
      </c>
    </row>
    <row r="21" spans="2:10" ht="20.100000000000001" customHeight="1" thickBot="1" x14ac:dyDescent="0.25">
      <c r="B21" s="6" t="s">
        <v>12</v>
      </c>
      <c r="C21" s="12">
        <f t="shared" si="0"/>
        <v>0</v>
      </c>
      <c r="D21" s="24">
        <v>0</v>
      </c>
      <c r="E21" s="24">
        <v>0</v>
      </c>
      <c r="F21" s="24">
        <v>0</v>
      </c>
      <c r="G21" s="12">
        <f t="shared" si="1"/>
        <v>0</v>
      </c>
      <c r="H21" s="24">
        <v>0</v>
      </c>
      <c r="I21" s="24">
        <v>0</v>
      </c>
      <c r="J21" s="24">
        <v>0</v>
      </c>
    </row>
    <row r="22" spans="2:10" ht="20.100000000000001" customHeight="1" thickBot="1" x14ac:dyDescent="0.25">
      <c r="B22" s="6" t="s">
        <v>13</v>
      </c>
      <c r="C22" s="12">
        <f t="shared" si="0"/>
        <v>1</v>
      </c>
      <c r="D22" s="24">
        <v>1</v>
      </c>
      <c r="E22" s="24">
        <v>0</v>
      </c>
      <c r="F22" s="24">
        <v>0</v>
      </c>
      <c r="G22" s="12">
        <f t="shared" si="1"/>
        <v>0</v>
      </c>
      <c r="H22" s="24">
        <v>0</v>
      </c>
      <c r="I22" s="24">
        <v>0</v>
      </c>
      <c r="J22" s="24">
        <v>0</v>
      </c>
    </row>
    <row r="23" spans="2:10" ht="20.100000000000001" customHeight="1" thickBot="1" x14ac:dyDescent="0.25">
      <c r="B23" s="6" t="s">
        <v>14</v>
      </c>
      <c r="C23" s="12">
        <f t="shared" si="0"/>
        <v>2</v>
      </c>
      <c r="D23" s="24">
        <v>2</v>
      </c>
      <c r="E23" s="24">
        <v>0</v>
      </c>
      <c r="F23" s="24">
        <v>2</v>
      </c>
      <c r="G23" s="12">
        <f t="shared" si="1"/>
        <v>2</v>
      </c>
      <c r="H23" s="24">
        <v>2</v>
      </c>
      <c r="I23" s="24">
        <v>0</v>
      </c>
      <c r="J23" s="24">
        <v>2</v>
      </c>
    </row>
    <row r="24" spans="2:10" ht="20.100000000000001" customHeight="1" thickBot="1" x14ac:dyDescent="0.25">
      <c r="B24" s="6" t="s">
        <v>15</v>
      </c>
      <c r="C24" s="12">
        <f t="shared" si="0"/>
        <v>3</v>
      </c>
      <c r="D24" s="24">
        <v>3</v>
      </c>
      <c r="E24" s="24">
        <v>0</v>
      </c>
      <c r="F24" s="24">
        <v>3</v>
      </c>
      <c r="G24" s="12">
        <f t="shared" si="1"/>
        <v>5</v>
      </c>
      <c r="H24" s="24">
        <v>5</v>
      </c>
      <c r="I24" s="24">
        <v>0</v>
      </c>
      <c r="J24" s="24">
        <v>5</v>
      </c>
    </row>
    <row r="25" spans="2:10" ht="20.100000000000001" customHeight="1" thickBot="1" x14ac:dyDescent="0.25">
      <c r="B25" s="6" t="s">
        <v>16</v>
      </c>
      <c r="C25" s="12">
        <f t="shared" si="0"/>
        <v>1</v>
      </c>
      <c r="D25" s="24">
        <v>1</v>
      </c>
      <c r="E25" s="24">
        <v>0</v>
      </c>
      <c r="F25" s="24">
        <v>1</v>
      </c>
      <c r="G25" s="12">
        <f t="shared" si="1"/>
        <v>3</v>
      </c>
      <c r="H25" s="24">
        <v>3</v>
      </c>
      <c r="I25" s="24">
        <v>0</v>
      </c>
      <c r="J25" s="24">
        <v>3</v>
      </c>
    </row>
    <row r="26" spans="2:10" ht="20.100000000000001" customHeight="1" thickBot="1" x14ac:dyDescent="0.25">
      <c r="B26" s="7" t="s">
        <v>17</v>
      </c>
      <c r="C26" s="12">
        <f t="shared" si="0"/>
        <v>1</v>
      </c>
      <c r="D26" s="24">
        <v>1</v>
      </c>
      <c r="E26" s="24">
        <v>0</v>
      </c>
      <c r="F26" s="24">
        <v>1</v>
      </c>
      <c r="G26" s="12">
        <f t="shared" si="1"/>
        <v>4</v>
      </c>
      <c r="H26" s="24">
        <v>4</v>
      </c>
      <c r="I26" s="24">
        <v>0</v>
      </c>
      <c r="J26" s="24">
        <v>4</v>
      </c>
    </row>
    <row r="27" spans="2:10" ht="20.100000000000001" customHeight="1" thickBot="1" x14ac:dyDescent="0.25">
      <c r="B27" s="8" t="s">
        <v>18</v>
      </c>
      <c r="C27" s="12">
        <f t="shared" si="0"/>
        <v>0</v>
      </c>
      <c r="D27" s="24">
        <v>0</v>
      </c>
      <c r="E27" s="24">
        <v>0</v>
      </c>
      <c r="F27" s="24">
        <v>0</v>
      </c>
      <c r="G27" s="12">
        <f t="shared" si="1"/>
        <v>0</v>
      </c>
      <c r="H27" s="24">
        <v>0</v>
      </c>
      <c r="I27" s="24">
        <v>0</v>
      </c>
      <c r="J27" s="24">
        <v>0</v>
      </c>
    </row>
    <row r="28" spans="2:10" ht="20.100000000000001" customHeight="1" thickBot="1" x14ac:dyDescent="0.25">
      <c r="B28" s="9" t="s">
        <v>19</v>
      </c>
      <c r="C28" s="13">
        <f>SUM(C11:C27)</f>
        <v>44</v>
      </c>
      <c r="D28" s="13">
        <f t="shared" ref="D28:J28" si="2">SUM(D11:D27)</f>
        <v>39</v>
      </c>
      <c r="E28" s="13">
        <f t="shared" si="2"/>
        <v>5</v>
      </c>
      <c r="F28" s="13">
        <f t="shared" si="2"/>
        <v>34</v>
      </c>
      <c r="G28" s="13">
        <f t="shared" si="2"/>
        <v>69</v>
      </c>
      <c r="H28" s="13">
        <f t="shared" si="2"/>
        <v>67</v>
      </c>
      <c r="I28" s="13">
        <f t="shared" si="2"/>
        <v>2</v>
      </c>
      <c r="J28" s="13">
        <f t="shared" si="2"/>
        <v>57</v>
      </c>
    </row>
    <row r="29" spans="2:10" x14ac:dyDescent="0.2">
      <c r="C29" s="23"/>
      <c r="D29" s="23"/>
      <c r="E29" s="23"/>
      <c r="F29" s="23"/>
      <c r="G29" s="23"/>
      <c r="H29" s="23"/>
      <c r="I29" s="23"/>
      <c r="J29" s="23"/>
    </row>
    <row r="32" spans="2:10" ht="44.25" customHeight="1" thickBot="1" x14ac:dyDescent="0.25">
      <c r="C32" s="29" t="s">
        <v>113</v>
      </c>
      <c r="D32" s="30"/>
      <c r="E32" s="30"/>
      <c r="F32" s="30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-7.6923076923076927E-2</v>
      </c>
      <c r="D34" s="15">
        <f>IF(D11=0,"-",IF(H11=0,"-",(H11-D11)/D11))</f>
        <v>0.1</v>
      </c>
      <c r="E34" s="15">
        <f>IF(E11=0,"-",IF(I11=0,"-",(I11-E11)/E11))</f>
        <v>-0.66666666666666663</v>
      </c>
      <c r="F34" s="15">
        <f>IF(F11=0,"-",IF(J11=0,"-",(J11-F11)/F11))</f>
        <v>0.22222222222222221</v>
      </c>
    </row>
    <row r="35" spans="2:6" ht="20.100000000000001" customHeight="1" thickBot="1" x14ac:dyDescent="0.25">
      <c r="B35" s="6" t="s">
        <v>3</v>
      </c>
      <c r="C35" s="15" t="str">
        <f t="shared" ref="C35:F50" si="3">IF(C12=0,"-",IF(G12=0,"-",(G12-C12)/C12))</f>
        <v>-</v>
      </c>
      <c r="D35" s="15" t="str">
        <f t="shared" si="3"/>
        <v>-</v>
      </c>
      <c r="E35" s="15" t="str">
        <f t="shared" si="3"/>
        <v>-</v>
      </c>
      <c r="F35" s="15" t="str">
        <f t="shared" si="3"/>
        <v>-</v>
      </c>
    </row>
    <row r="36" spans="2:6" ht="20.100000000000001" customHeight="1" thickBot="1" x14ac:dyDescent="0.25">
      <c r="B36" s="6" t="s">
        <v>4</v>
      </c>
      <c r="C36" s="15" t="str">
        <f t="shared" si="3"/>
        <v>-</v>
      </c>
      <c r="D36" s="15" t="str">
        <f t="shared" si="3"/>
        <v>-</v>
      </c>
      <c r="E36" s="15" t="str">
        <f t="shared" si="3"/>
        <v>-</v>
      </c>
      <c r="F36" s="15" t="str">
        <f t="shared" si="3"/>
        <v>-</v>
      </c>
    </row>
    <row r="37" spans="2:6" ht="20.100000000000001" customHeight="1" thickBot="1" x14ac:dyDescent="0.25">
      <c r="B37" s="6" t="s">
        <v>5</v>
      </c>
      <c r="C37" s="15">
        <f t="shared" si="3"/>
        <v>0.5</v>
      </c>
      <c r="D37" s="15">
        <f t="shared" si="3"/>
        <v>0.5</v>
      </c>
      <c r="E37" s="15" t="str">
        <f t="shared" si="3"/>
        <v>-</v>
      </c>
      <c r="F37" s="15">
        <f t="shared" si="3"/>
        <v>-0.5</v>
      </c>
    </row>
    <row r="38" spans="2:6" ht="20.100000000000001" customHeight="1" thickBot="1" x14ac:dyDescent="0.25">
      <c r="B38" s="6" t="s">
        <v>6</v>
      </c>
      <c r="C38" s="15">
        <f t="shared" si="3"/>
        <v>2</v>
      </c>
      <c r="D38" s="15">
        <f t="shared" si="3"/>
        <v>1.8</v>
      </c>
      <c r="E38" s="15" t="str">
        <f t="shared" si="3"/>
        <v>-</v>
      </c>
      <c r="F38" s="15">
        <f t="shared" si="3"/>
        <v>1.8</v>
      </c>
    </row>
    <row r="39" spans="2:6" ht="20.100000000000001" customHeight="1" thickBot="1" x14ac:dyDescent="0.25">
      <c r="B39" s="6" t="s">
        <v>7</v>
      </c>
      <c r="C39" s="15" t="str">
        <f t="shared" si="3"/>
        <v>-</v>
      </c>
      <c r="D39" s="15" t="str">
        <f t="shared" si="3"/>
        <v>-</v>
      </c>
      <c r="E39" s="15" t="str">
        <f t="shared" si="3"/>
        <v>-</v>
      </c>
      <c r="F39" s="15" t="str">
        <f t="shared" si="3"/>
        <v>-</v>
      </c>
    </row>
    <row r="40" spans="2:6" ht="20.100000000000001" customHeight="1" thickBot="1" x14ac:dyDescent="0.25">
      <c r="B40" s="6" t="s">
        <v>8</v>
      </c>
      <c r="C40" s="15" t="str">
        <f t="shared" si="3"/>
        <v>-</v>
      </c>
      <c r="D40" s="15" t="str">
        <f t="shared" si="3"/>
        <v>-</v>
      </c>
      <c r="E40" s="15" t="str">
        <f t="shared" si="3"/>
        <v>-</v>
      </c>
      <c r="F40" s="15" t="str">
        <f t="shared" si="3"/>
        <v>-</v>
      </c>
    </row>
    <row r="41" spans="2:6" ht="20.100000000000001" customHeight="1" thickBot="1" x14ac:dyDescent="0.25">
      <c r="B41" s="6" t="s">
        <v>9</v>
      </c>
      <c r="C41" s="15">
        <f t="shared" si="3"/>
        <v>3</v>
      </c>
      <c r="D41" s="15">
        <f t="shared" si="3"/>
        <v>3</v>
      </c>
      <c r="E41" s="15" t="str">
        <f t="shared" si="3"/>
        <v>-</v>
      </c>
      <c r="F41" s="15">
        <f t="shared" si="3"/>
        <v>0</v>
      </c>
    </row>
    <row r="42" spans="2:6" ht="20.100000000000001" customHeight="1" thickBot="1" x14ac:dyDescent="0.25">
      <c r="B42" s="6" t="s">
        <v>10</v>
      </c>
      <c r="C42" s="15">
        <f t="shared" si="3"/>
        <v>-0.2</v>
      </c>
      <c r="D42" s="15">
        <f t="shared" si="3"/>
        <v>-0.2</v>
      </c>
      <c r="E42" s="15" t="str">
        <f t="shared" si="3"/>
        <v>-</v>
      </c>
      <c r="F42" s="15">
        <f t="shared" si="3"/>
        <v>-0.4</v>
      </c>
    </row>
    <row r="43" spans="2:6" ht="20.100000000000001" customHeight="1" thickBot="1" x14ac:dyDescent="0.25">
      <c r="B43" s="6" t="s">
        <v>11</v>
      </c>
      <c r="C43" s="15">
        <f t="shared" si="3"/>
        <v>-0.1111111111111111</v>
      </c>
      <c r="D43" s="15">
        <f t="shared" si="3"/>
        <v>0</v>
      </c>
      <c r="E43" s="15" t="str">
        <f t="shared" si="3"/>
        <v>-</v>
      </c>
      <c r="F43" s="15">
        <f t="shared" si="3"/>
        <v>0.6</v>
      </c>
    </row>
    <row r="44" spans="2:6" ht="20.100000000000001" customHeight="1" thickBot="1" x14ac:dyDescent="0.25">
      <c r="B44" s="6" t="s">
        <v>12</v>
      </c>
      <c r="C44" s="15" t="str">
        <f t="shared" si="3"/>
        <v>-</v>
      </c>
      <c r="D44" s="15" t="str">
        <f t="shared" si="3"/>
        <v>-</v>
      </c>
      <c r="E44" s="15" t="str">
        <f t="shared" si="3"/>
        <v>-</v>
      </c>
      <c r="F44" s="15" t="str">
        <f t="shared" si="3"/>
        <v>-</v>
      </c>
    </row>
    <row r="45" spans="2:6" ht="20.100000000000001" customHeight="1" thickBot="1" x14ac:dyDescent="0.25">
      <c r="B45" s="6" t="s">
        <v>13</v>
      </c>
      <c r="C45" s="15" t="str">
        <f t="shared" si="3"/>
        <v>-</v>
      </c>
      <c r="D45" s="15" t="str">
        <f t="shared" si="3"/>
        <v>-</v>
      </c>
      <c r="E45" s="15" t="str">
        <f t="shared" si="3"/>
        <v>-</v>
      </c>
      <c r="F45" s="15" t="str">
        <f t="shared" si="3"/>
        <v>-</v>
      </c>
    </row>
    <row r="46" spans="2:6" ht="20.100000000000001" customHeight="1" thickBot="1" x14ac:dyDescent="0.25">
      <c r="B46" s="6" t="s">
        <v>14</v>
      </c>
      <c r="C46" s="15">
        <f t="shared" si="3"/>
        <v>0</v>
      </c>
      <c r="D46" s="15">
        <f t="shared" si="3"/>
        <v>0</v>
      </c>
      <c r="E46" s="15" t="str">
        <f t="shared" si="3"/>
        <v>-</v>
      </c>
      <c r="F46" s="15">
        <f t="shared" si="3"/>
        <v>0</v>
      </c>
    </row>
    <row r="47" spans="2:6" ht="20.100000000000001" customHeight="1" thickBot="1" x14ac:dyDescent="0.25">
      <c r="B47" s="6" t="s">
        <v>15</v>
      </c>
      <c r="C47" s="15">
        <f t="shared" si="3"/>
        <v>0.66666666666666663</v>
      </c>
      <c r="D47" s="15">
        <f t="shared" si="3"/>
        <v>0.66666666666666663</v>
      </c>
      <c r="E47" s="15" t="str">
        <f t="shared" si="3"/>
        <v>-</v>
      </c>
      <c r="F47" s="15">
        <f t="shared" si="3"/>
        <v>0.66666666666666663</v>
      </c>
    </row>
    <row r="48" spans="2:6" ht="20.100000000000001" customHeight="1" thickBot="1" x14ac:dyDescent="0.25">
      <c r="B48" s="6" t="s">
        <v>16</v>
      </c>
      <c r="C48" s="15">
        <f t="shared" si="3"/>
        <v>2</v>
      </c>
      <c r="D48" s="15">
        <f t="shared" si="3"/>
        <v>2</v>
      </c>
      <c r="E48" s="15" t="str">
        <f t="shared" si="3"/>
        <v>-</v>
      </c>
      <c r="F48" s="15">
        <f t="shared" si="3"/>
        <v>2</v>
      </c>
    </row>
    <row r="49" spans="2:6" ht="20.100000000000001" customHeight="1" thickBot="1" x14ac:dyDescent="0.25">
      <c r="B49" s="7" t="s">
        <v>17</v>
      </c>
      <c r="C49" s="15">
        <f t="shared" si="3"/>
        <v>3</v>
      </c>
      <c r="D49" s="15">
        <f t="shared" si="3"/>
        <v>3</v>
      </c>
      <c r="E49" s="15" t="str">
        <f t="shared" si="3"/>
        <v>-</v>
      </c>
      <c r="F49" s="15">
        <f t="shared" si="3"/>
        <v>3</v>
      </c>
    </row>
    <row r="50" spans="2:6" ht="20.100000000000001" customHeight="1" thickBot="1" x14ac:dyDescent="0.25">
      <c r="B50" s="8" t="s">
        <v>18</v>
      </c>
      <c r="C50" s="15" t="str">
        <f t="shared" si="3"/>
        <v>-</v>
      </c>
      <c r="D50" s="15" t="str">
        <f t="shared" si="3"/>
        <v>-</v>
      </c>
      <c r="E50" s="15" t="str">
        <f t="shared" si="3"/>
        <v>-</v>
      </c>
      <c r="F50" s="15" t="str">
        <f t="shared" si="3"/>
        <v>-</v>
      </c>
    </row>
    <row r="51" spans="2:6" ht="20.100000000000001" customHeight="1" thickBot="1" x14ac:dyDescent="0.25">
      <c r="B51" s="9" t="s">
        <v>19</v>
      </c>
      <c r="C51" s="16">
        <f t="shared" ref="C51:F51" si="4">IF(C28=0,"-",IF(G28=0,"-",(G28-C28)/C28))</f>
        <v>0.56818181818181823</v>
      </c>
      <c r="D51" s="16">
        <f t="shared" si="4"/>
        <v>0.71794871794871795</v>
      </c>
      <c r="E51" s="16">
        <f t="shared" si="4"/>
        <v>-0.6</v>
      </c>
      <c r="F51" s="16">
        <f t="shared" si="4"/>
        <v>0.67647058823529416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T34"/>
  <sheetViews>
    <sheetView topLeftCell="A10" zoomScale="90" zoomScaleNormal="90" workbookViewId="0">
      <selection activeCell="H28" sqref="H28"/>
    </sheetView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9" t="s">
        <v>110</v>
      </c>
      <c r="D13" s="30"/>
      <c r="E13" s="30"/>
      <c r="F13" s="30"/>
      <c r="G13" s="30"/>
      <c r="H13" s="30"/>
      <c r="I13" s="30" t="s">
        <v>111</v>
      </c>
      <c r="J13" s="30"/>
      <c r="K13" s="30"/>
      <c r="L13" s="30"/>
      <c r="M13" s="30"/>
      <c r="N13" s="30"/>
      <c r="O13" s="30" t="s">
        <v>113</v>
      </c>
      <c r="P13" s="30"/>
      <c r="Q13" s="30"/>
      <c r="R13" s="30"/>
      <c r="S13" s="30"/>
      <c r="T13" s="30"/>
    </row>
    <row r="14" spans="2:20" ht="44.25" customHeight="1" thickBot="1" x14ac:dyDescent="0.25">
      <c r="C14" s="31" t="s">
        <v>80</v>
      </c>
      <c r="D14" s="42" t="s">
        <v>76</v>
      </c>
      <c r="E14" s="44"/>
      <c r="F14" s="31" t="s">
        <v>77</v>
      </c>
      <c r="G14" s="31" t="s">
        <v>78</v>
      </c>
      <c r="H14" s="31" t="s">
        <v>79</v>
      </c>
      <c r="I14" s="35" t="s">
        <v>80</v>
      </c>
      <c r="J14" s="42" t="s">
        <v>76</v>
      </c>
      <c r="K14" s="44"/>
      <c r="L14" s="31" t="s">
        <v>77</v>
      </c>
      <c r="M14" s="31" t="s">
        <v>78</v>
      </c>
      <c r="N14" s="31" t="s">
        <v>79</v>
      </c>
      <c r="O14" s="35" t="s">
        <v>80</v>
      </c>
      <c r="P14" s="42" t="s">
        <v>76</v>
      </c>
      <c r="Q14" s="44"/>
      <c r="R14" s="31" t="s">
        <v>77</v>
      </c>
      <c r="S14" s="31" t="s">
        <v>78</v>
      </c>
      <c r="T14" s="31" t="s">
        <v>79</v>
      </c>
    </row>
    <row r="15" spans="2:20" ht="44.25" customHeight="1" thickBot="1" x14ac:dyDescent="0.25">
      <c r="C15" s="45"/>
      <c r="D15" s="11" t="s">
        <v>81</v>
      </c>
      <c r="E15" s="11" t="s">
        <v>82</v>
      </c>
      <c r="F15" s="45"/>
      <c r="G15" s="45"/>
      <c r="H15" s="45"/>
      <c r="I15" s="52"/>
      <c r="J15" s="11" t="s">
        <v>81</v>
      </c>
      <c r="K15" s="11" t="s">
        <v>82</v>
      </c>
      <c r="L15" s="45"/>
      <c r="M15" s="45"/>
      <c r="N15" s="45"/>
      <c r="O15" s="52"/>
      <c r="P15" s="11" t="s">
        <v>81</v>
      </c>
      <c r="Q15" s="11" t="s">
        <v>82</v>
      </c>
      <c r="R15" s="45"/>
      <c r="S15" s="45"/>
      <c r="T15" s="45"/>
    </row>
    <row r="16" spans="2:20" ht="20.100000000000001" customHeight="1" thickBot="1" x14ac:dyDescent="0.25">
      <c r="B16" s="5" t="s">
        <v>2</v>
      </c>
      <c r="C16" s="12">
        <v>598</v>
      </c>
      <c r="D16" s="12">
        <v>193</v>
      </c>
      <c r="E16" s="12">
        <v>121</v>
      </c>
      <c r="F16" s="12">
        <v>284</v>
      </c>
      <c r="G16" s="12">
        <v>598</v>
      </c>
      <c r="H16" s="12">
        <v>0</v>
      </c>
      <c r="I16" s="12">
        <v>697</v>
      </c>
      <c r="J16" s="12">
        <v>234</v>
      </c>
      <c r="K16" s="12">
        <v>137</v>
      </c>
      <c r="L16" s="12">
        <v>326</v>
      </c>
      <c r="M16" s="12">
        <v>687</v>
      </c>
      <c r="N16" s="12">
        <v>10</v>
      </c>
      <c r="O16" s="15">
        <f t="shared" ref="O16:T31" si="0">IF(C16=0,"-",(I16-C16)/C16)</f>
        <v>0.16555183946488294</v>
      </c>
      <c r="P16" s="15">
        <f t="shared" si="0"/>
        <v>0.21243523316062177</v>
      </c>
      <c r="Q16" s="15">
        <f t="shared" si="0"/>
        <v>0.13223140495867769</v>
      </c>
      <c r="R16" s="15">
        <f t="shared" si="0"/>
        <v>0.14788732394366197</v>
      </c>
      <c r="S16" s="15">
        <f t="shared" si="0"/>
        <v>0.1488294314381271</v>
      </c>
      <c r="T16" s="15" t="str">
        <f t="shared" si="0"/>
        <v>-</v>
      </c>
    </row>
    <row r="17" spans="2:20" ht="20.100000000000001" customHeight="1" thickBot="1" x14ac:dyDescent="0.25">
      <c r="B17" s="6" t="s">
        <v>3</v>
      </c>
      <c r="C17" s="12">
        <v>154</v>
      </c>
      <c r="D17" s="12">
        <v>47</v>
      </c>
      <c r="E17" s="12">
        <v>17</v>
      </c>
      <c r="F17" s="12">
        <v>90</v>
      </c>
      <c r="G17" s="12">
        <v>154</v>
      </c>
      <c r="H17" s="12">
        <v>0</v>
      </c>
      <c r="I17" s="12">
        <v>271</v>
      </c>
      <c r="J17" s="12">
        <v>55</v>
      </c>
      <c r="K17" s="12">
        <v>20</v>
      </c>
      <c r="L17" s="12">
        <v>196</v>
      </c>
      <c r="M17" s="12">
        <v>267</v>
      </c>
      <c r="N17" s="12">
        <v>4</v>
      </c>
      <c r="O17" s="15">
        <f t="shared" si="0"/>
        <v>0.75974025974025972</v>
      </c>
      <c r="P17" s="15">
        <f t="shared" si="0"/>
        <v>0.1702127659574468</v>
      </c>
      <c r="Q17" s="15">
        <f t="shared" si="0"/>
        <v>0.17647058823529413</v>
      </c>
      <c r="R17" s="15">
        <f t="shared" si="0"/>
        <v>1.1777777777777778</v>
      </c>
      <c r="S17" s="15">
        <f t="shared" si="0"/>
        <v>0.73376623376623373</v>
      </c>
      <c r="T17" s="15" t="str">
        <f t="shared" si="0"/>
        <v>-</v>
      </c>
    </row>
    <row r="18" spans="2:20" ht="20.100000000000001" customHeight="1" thickBot="1" x14ac:dyDescent="0.25">
      <c r="B18" s="6" t="s">
        <v>4</v>
      </c>
      <c r="C18" s="12">
        <v>87</v>
      </c>
      <c r="D18" s="12">
        <v>41</v>
      </c>
      <c r="E18" s="12">
        <v>6</v>
      </c>
      <c r="F18" s="12">
        <v>40</v>
      </c>
      <c r="G18" s="12">
        <v>87</v>
      </c>
      <c r="H18" s="12">
        <v>0</v>
      </c>
      <c r="I18" s="12">
        <v>76</v>
      </c>
      <c r="J18" s="12">
        <v>33</v>
      </c>
      <c r="K18" s="12">
        <v>9</v>
      </c>
      <c r="L18" s="12">
        <v>34</v>
      </c>
      <c r="M18" s="12">
        <v>75</v>
      </c>
      <c r="N18" s="12">
        <v>1</v>
      </c>
      <c r="O18" s="15">
        <f t="shared" si="0"/>
        <v>-0.12643678160919541</v>
      </c>
      <c r="P18" s="15">
        <f t="shared" si="0"/>
        <v>-0.1951219512195122</v>
      </c>
      <c r="Q18" s="15">
        <f t="shared" si="0"/>
        <v>0.5</v>
      </c>
      <c r="R18" s="15">
        <f t="shared" si="0"/>
        <v>-0.15</v>
      </c>
      <c r="S18" s="15">
        <f t="shared" si="0"/>
        <v>-0.13793103448275862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430</v>
      </c>
      <c r="D19" s="12">
        <v>132</v>
      </c>
      <c r="E19" s="12">
        <v>18</v>
      </c>
      <c r="F19" s="12">
        <v>280</v>
      </c>
      <c r="G19" s="12">
        <v>430</v>
      </c>
      <c r="H19" s="12">
        <v>0</v>
      </c>
      <c r="I19" s="12">
        <v>467</v>
      </c>
      <c r="J19" s="12">
        <v>145</v>
      </c>
      <c r="K19" s="12">
        <v>51</v>
      </c>
      <c r="L19" s="12">
        <v>271</v>
      </c>
      <c r="M19" s="12">
        <v>467</v>
      </c>
      <c r="N19" s="12">
        <v>0</v>
      </c>
      <c r="O19" s="15">
        <f t="shared" si="0"/>
        <v>8.6046511627906982E-2</v>
      </c>
      <c r="P19" s="15">
        <f t="shared" si="0"/>
        <v>9.8484848484848481E-2</v>
      </c>
      <c r="Q19" s="15">
        <f t="shared" si="0"/>
        <v>1.8333333333333333</v>
      </c>
      <c r="R19" s="15">
        <f t="shared" si="0"/>
        <v>-3.214285714285714E-2</v>
      </c>
      <c r="S19" s="15">
        <f t="shared" si="0"/>
        <v>8.6046511627906982E-2</v>
      </c>
      <c r="T19" s="15" t="str">
        <f t="shared" si="0"/>
        <v>-</v>
      </c>
    </row>
    <row r="20" spans="2:20" ht="20.100000000000001" customHeight="1" thickBot="1" x14ac:dyDescent="0.25">
      <c r="B20" s="6" t="s">
        <v>6</v>
      </c>
      <c r="C20" s="12">
        <v>155</v>
      </c>
      <c r="D20" s="12">
        <v>69</v>
      </c>
      <c r="E20" s="12">
        <v>29</v>
      </c>
      <c r="F20" s="12">
        <v>57</v>
      </c>
      <c r="G20" s="12">
        <v>152</v>
      </c>
      <c r="H20" s="12">
        <v>3</v>
      </c>
      <c r="I20" s="12">
        <v>238</v>
      </c>
      <c r="J20" s="12">
        <v>92</v>
      </c>
      <c r="K20" s="12">
        <v>31</v>
      </c>
      <c r="L20" s="12">
        <v>115</v>
      </c>
      <c r="M20" s="12">
        <v>237</v>
      </c>
      <c r="N20" s="12">
        <v>1</v>
      </c>
      <c r="O20" s="15">
        <f t="shared" si="0"/>
        <v>0.53548387096774197</v>
      </c>
      <c r="P20" s="15">
        <f t="shared" si="0"/>
        <v>0.33333333333333331</v>
      </c>
      <c r="Q20" s="15">
        <f t="shared" si="0"/>
        <v>6.8965517241379309E-2</v>
      </c>
      <c r="R20" s="15">
        <f t="shared" si="0"/>
        <v>1.0175438596491229</v>
      </c>
      <c r="S20" s="15">
        <f t="shared" si="0"/>
        <v>0.55921052631578949</v>
      </c>
      <c r="T20" s="15">
        <f t="shared" si="0"/>
        <v>-0.66666666666666663</v>
      </c>
    </row>
    <row r="21" spans="2:20" ht="20.100000000000001" customHeight="1" thickBot="1" x14ac:dyDescent="0.25">
      <c r="B21" s="6" t="s">
        <v>7</v>
      </c>
      <c r="C21" s="12">
        <v>38</v>
      </c>
      <c r="D21" s="12">
        <v>26</v>
      </c>
      <c r="E21" s="12">
        <v>3</v>
      </c>
      <c r="F21" s="12">
        <v>9</v>
      </c>
      <c r="G21" s="12">
        <v>38</v>
      </c>
      <c r="H21" s="12">
        <v>0</v>
      </c>
      <c r="I21" s="12">
        <v>41</v>
      </c>
      <c r="J21" s="12">
        <v>24</v>
      </c>
      <c r="K21" s="12">
        <v>2</v>
      </c>
      <c r="L21" s="12">
        <v>15</v>
      </c>
      <c r="M21" s="12">
        <v>40</v>
      </c>
      <c r="N21" s="12">
        <v>1</v>
      </c>
      <c r="O21" s="15">
        <f t="shared" si="0"/>
        <v>7.8947368421052627E-2</v>
      </c>
      <c r="P21" s="15">
        <f t="shared" si="0"/>
        <v>-7.6923076923076927E-2</v>
      </c>
      <c r="Q21" s="15">
        <f t="shared" si="0"/>
        <v>-0.33333333333333331</v>
      </c>
      <c r="R21" s="15">
        <f t="shared" si="0"/>
        <v>0.66666666666666663</v>
      </c>
      <c r="S21" s="15">
        <f t="shared" si="0"/>
        <v>5.2631578947368418E-2</v>
      </c>
      <c r="T21" s="15" t="str">
        <f t="shared" si="0"/>
        <v>-</v>
      </c>
    </row>
    <row r="22" spans="2:20" ht="20.100000000000001" customHeight="1" thickBot="1" x14ac:dyDescent="0.25">
      <c r="B22" s="6" t="s">
        <v>8</v>
      </c>
      <c r="C22" s="12">
        <v>143</v>
      </c>
      <c r="D22" s="12">
        <v>58</v>
      </c>
      <c r="E22" s="12">
        <v>39</v>
      </c>
      <c r="F22" s="12">
        <v>46</v>
      </c>
      <c r="G22" s="12">
        <v>143</v>
      </c>
      <c r="H22" s="12">
        <v>0</v>
      </c>
      <c r="I22" s="12">
        <v>178</v>
      </c>
      <c r="J22" s="12">
        <v>64</v>
      </c>
      <c r="K22" s="12">
        <v>27</v>
      </c>
      <c r="L22" s="12">
        <v>87</v>
      </c>
      <c r="M22" s="12">
        <v>180</v>
      </c>
      <c r="N22" s="12">
        <v>0</v>
      </c>
      <c r="O22" s="15">
        <f t="shared" si="0"/>
        <v>0.24475524475524477</v>
      </c>
      <c r="P22" s="15">
        <f t="shared" si="0"/>
        <v>0.10344827586206896</v>
      </c>
      <c r="Q22" s="15">
        <f t="shared" si="0"/>
        <v>-0.30769230769230771</v>
      </c>
      <c r="R22" s="15">
        <f t="shared" si="0"/>
        <v>0.89130434782608692</v>
      </c>
      <c r="S22" s="15">
        <f t="shared" si="0"/>
        <v>0.25874125874125875</v>
      </c>
      <c r="T22" s="15" t="str">
        <f t="shared" si="0"/>
        <v>-</v>
      </c>
    </row>
    <row r="23" spans="2:20" ht="20.100000000000001" customHeight="1" thickBot="1" x14ac:dyDescent="0.25">
      <c r="B23" s="6" t="s">
        <v>9</v>
      </c>
      <c r="C23" s="12">
        <v>112</v>
      </c>
      <c r="D23" s="12">
        <v>52</v>
      </c>
      <c r="E23" s="12">
        <v>19</v>
      </c>
      <c r="F23" s="12">
        <v>41</v>
      </c>
      <c r="G23" s="12">
        <v>112</v>
      </c>
      <c r="H23" s="12">
        <v>0</v>
      </c>
      <c r="I23" s="12">
        <v>118</v>
      </c>
      <c r="J23" s="12">
        <v>78</v>
      </c>
      <c r="K23" s="12">
        <v>6</v>
      </c>
      <c r="L23" s="12">
        <v>34</v>
      </c>
      <c r="M23" s="12">
        <v>113</v>
      </c>
      <c r="N23" s="12">
        <v>5</v>
      </c>
      <c r="O23" s="15">
        <f t="shared" si="0"/>
        <v>5.3571428571428568E-2</v>
      </c>
      <c r="P23" s="15">
        <f t="shared" si="0"/>
        <v>0.5</v>
      </c>
      <c r="Q23" s="15">
        <f t="shared" si="0"/>
        <v>-0.68421052631578949</v>
      </c>
      <c r="R23" s="15">
        <f t="shared" si="0"/>
        <v>-0.17073170731707318</v>
      </c>
      <c r="S23" s="15">
        <f t="shared" si="0"/>
        <v>8.9285714285714281E-3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404</v>
      </c>
      <c r="D24" s="12">
        <v>281</v>
      </c>
      <c r="E24" s="12">
        <v>15</v>
      </c>
      <c r="F24" s="12">
        <v>108</v>
      </c>
      <c r="G24" s="12">
        <v>400</v>
      </c>
      <c r="H24" s="12">
        <v>4</v>
      </c>
      <c r="I24" s="12">
        <v>401</v>
      </c>
      <c r="J24" s="12">
        <v>261</v>
      </c>
      <c r="K24" s="12">
        <v>34</v>
      </c>
      <c r="L24" s="12">
        <v>106</v>
      </c>
      <c r="M24" s="12">
        <v>401</v>
      </c>
      <c r="N24" s="12">
        <v>0</v>
      </c>
      <c r="O24" s="15">
        <f t="shared" si="0"/>
        <v>-7.4257425742574254E-3</v>
      </c>
      <c r="P24" s="15">
        <f t="shared" si="0"/>
        <v>-7.1174377224199295E-2</v>
      </c>
      <c r="Q24" s="15">
        <f t="shared" si="0"/>
        <v>1.2666666666666666</v>
      </c>
      <c r="R24" s="15">
        <f t="shared" si="0"/>
        <v>-1.8518518518518517E-2</v>
      </c>
      <c r="S24" s="15">
        <f t="shared" si="0"/>
        <v>2.5000000000000001E-3</v>
      </c>
      <c r="T24" s="15">
        <f t="shared" si="0"/>
        <v>-1</v>
      </c>
    </row>
    <row r="25" spans="2:20" ht="20.100000000000001" customHeight="1" thickBot="1" x14ac:dyDescent="0.25">
      <c r="B25" s="6" t="s">
        <v>11</v>
      </c>
      <c r="C25" s="12">
        <v>392</v>
      </c>
      <c r="D25" s="12">
        <v>145</v>
      </c>
      <c r="E25" s="12">
        <v>116</v>
      </c>
      <c r="F25" s="12">
        <v>131</v>
      </c>
      <c r="G25" s="12">
        <v>392</v>
      </c>
      <c r="H25" s="12">
        <v>0</v>
      </c>
      <c r="I25" s="12">
        <v>394</v>
      </c>
      <c r="J25" s="12">
        <v>188</v>
      </c>
      <c r="K25" s="12">
        <v>66</v>
      </c>
      <c r="L25" s="12">
        <v>140</v>
      </c>
      <c r="M25" s="12">
        <v>386</v>
      </c>
      <c r="N25" s="12">
        <v>8</v>
      </c>
      <c r="O25" s="15">
        <f t="shared" si="0"/>
        <v>5.1020408163265302E-3</v>
      </c>
      <c r="P25" s="15">
        <f t="shared" si="0"/>
        <v>0.29655172413793102</v>
      </c>
      <c r="Q25" s="15">
        <f t="shared" si="0"/>
        <v>-0.43103448275862066</v>
      </c>
      <c r="R25" s="15">
        <f t="shared" si="0"/>
        <v>6.8702290076335881E-2</v>
      </c>
      <c r="S25" s="15">
        <f t="shared" si="0"/>
        <v>-1.5306122448979591E-2</v>
      </c>
      <c r="T25" s="15" t="str">
        <f t="shared" si="0"/>
        <v>-</v>
      </c>
    </row>
    <row r="26" spans="2:20" ht="20.100000000000001" customHeight="1" thickBot="1" x14ac:dyDescent="0.25">
      <c r="B26" s="6" t="s">
        <v>12</v>
      </c>
      <c r="C26" s="12">
        <v>69</v>
      </c>
      <c r="D26" s="12">
        <v>49</v>
      </c>
      <c r="E26" s="12">
        <v>6</v>
      </c>
      <c r="F26" s="12">
        <v>14</v>
      </c>
      <c r="G26" s="12">
        <v>66</v>
      </c>
      <c r="H26" s="12">
        <v>3</v>
      </c>
      <c r="I26" s="12">
        <v>48</v>
      </c>
      <c r="J26" s="12">
        <v>33</v>
      </c>
      <c r="K26" s="12">
        <v>8</v>
      </c>
      <c r="L26" s="12">
        <v>7</v>
      </c>
      <c r="M26" s="12">
        <v>48</v>
      </c>
      <c r="N26" s="12">
        <v>0</v>
      </c>
      <c r="O26" s="15">
        <f t="shared" si="0"/>
        <v>-0.30434782608695654</v>
      </c>
      <c r="P26" s="15">
        <f t="shared" si="0"/>
        <v>-0.32653061224489793</v>
      </c>
      <c r="Q26" s="15">
        <f t="shared" si="0"/>
        <v>0.33333333333333331</v>
      </c>
      <c r="R26" s="15">
        <f t="shared" si="0"/>
        <v>-0.5</v>
      </c>
      <c r="S26" s="15">
        <f t="shared" si="0"/>
        <v>-0.27272727272727271</v>
      </c>
      <c r="T26" s="15">
        <f t="shared" si="0"/>
        <v>-1</v>
      </c>
    </row>
    <row r="27" spans="2:20" ht="20.100000000000001" customHeight="1" thickBot="1" x14ac:dyDescent="0.25">
      <c r="B27" s="6" t="s">
        <v>13</v>
      </c>
      <c r="C27" s="12">
        <v>283</v>
      </c>
      <c r="D27" s="12">
        <v>115</v>
      </c>
      <c r="E27" s="12">
        <v>40</v>
      </c>
      <c r="F27" s="12">
        <v>128</v>
      </c>
      <c r="G27" s="12">
        <v>277</v>
      </c>
      <c r="H27" s="12">
        <v>6</v>
      </c>
      <c r="I27" s="12">
        <v>260</v>
      </c>
      <c r="J27" s="12">
        <v>111</v>
      </c>
      <c r="K27" s="12">
        <v>25</v>
      </c>
      <c r="L27" s="12">
        <v>124</v>
      </c>
      <c r="M27" s="12">
        <v>260</v>
      </c>
      <c r="N27" s="12">
        <v>0</v>
      </c>
      <c r="O27" s="15">
        <f t="shared" si="0"/>
        <v>-8.1272084805653705E-2</v>
      </c>
      <c r="P27" s="15">
        <f t="shared" si="0"/>
        <v>-3.4782608695652174E-2</v>
      </c>
      <c r="Q27" s="15">
        <f t="shared" si="0"/>
        <v>-0.375</v>
      </c>
      <c r="R27" s="15">
        <f t="shared" si="0"/>
        <v>-3.125E-2</v>
      </c>
      <c r="S27" s="15">
        <f t="shared" si="0"/>
        <v>-6.1371841155234655E-2</v>
      </c>
      <c r="T27" s="15">
        <f t="shared" si="0"/>
        <v>-1</v>
      </c>
    </row>
    <row r="28" spans="2:20" ht="20.100000000000001" customHeight="1" thickBot="1" x14ac:dyDescent="0.25">
      <c r="B28" s="6" t="s">
        <v>14</v>
      </c>
      <c r="C28" s="12">
        <v>318</v>
      </c>
      <c r="D28" s="12">
        <v>148</v>
      </c>
      <c r="E28" s="12">
        <v>50</v>
      </c>
      <c r="F28" s="12">
        <v>120</v>
      </c>
      <c r="G28" s="12">
        <v>314</v>
      </c>
      <c r="H28" s="12">
        <v>4</v>
      </c>
      <c r="I28" s="12">
        <v>314</v>
      </c>
      <c r="J28" s="12">
        <v>156</v>
      </c>
      <c r="K28" s="12">
        <v>33</v>
      </c>
      <c r="L28" s="12">
        <v>125</v>
      </c>
      <c r="M28" s="12">
        <v>314</v>
      </c>
      <c r="N28" s="12">
        <v>0</v>
      </c>
      <c r="O28" s="15">
        <f t="shared" si="0"/>
        <v>-1.2578616352201259E-2</v>
      </c>
      <c r="P28" s="15">
        <f t="shared" si="0"/>
        <v>5.4054054054054057E-2</v>
      </c>
      <c r="Q28" s="15">
        <f t="shared" si="0"/>
        <v>-0.34</v>
      </c>
      <c r="R28" s="15">
        <f t="shared" si="0"/>
        <v>4.1666666666666664E-2</v>
      </c>
      <c r="S28" s="15">
        <f t="shared" si="0"/>
        <v>0</v>
      </c>
      <c r="T28" s="15">
        <f t="shared" si="0"/>
        <v>-1</v>
      </c>
    </row>
    <row r="29" spans="2:20" ht="20.100000000000001" customHeight="1" thickBot="1" x14ac:dyDescent="0.25">
      <c r="B29" s="6" t="s">
        <v>15</v>
      </c>
      <c r="C29" s="12">
        <v>160</v>
      </c>
      <c r="D29" s="12">
        <v>79</v>
      </c>
      <c r="E29" s="12">
        <v>13</v>
      </c>
      <c r="F29" s="12">
        <v>68</v>
      </c>
      <c r="G29" s="12">
        <v>160</v>
      </c>
      <c r="H29" s="12">
        <v>0</v>
      </c>
      <c r="I29" s="12">
        <v>182</v>
      </c>
      <c r="J29" s="12">
        <v>119</v>
      </c>
      <c r="K29" s="12">
        <v>5</v>
      </c>
      <c r="L29" s="12">
        <v>58</v>
      </c>
      <c r="M29" s="12">
        <v>182</v>
      </c>
      <c r="N29" s="12">
        <v>0</v>
      </c>
      <c r="O29" s="15">
        <f t="shared" si="0"/>
        <v>0.13750000000000001</v>
      </c>
      <c r="P29" s="15">
        <f t="shared" si="0"/>
        <v>0.50632911392405067</v>
      </c>
      <c r="Q29" s="15">
        <f t="shared" si="0"/>
        <v>-0.61538461538461542</v>
      </c>
      <c r="R29" s="15">
        <f t="shared" si="0"/>
        <v>-0.14705882352941177</v>
      </c>
      <c r="S29" s="15">
        <f t="shared" si="0"/>
        <v>0.13750000000000001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63</v>
      </c>
      <c r="D30" s="12">
        <v>12</v>
      </c>
      <c r="E30" s="12">
        <v>4</v>
      </c>
      <c r="F30" s="12">
        <v>47</v>
      </c>
      <c r="G30" s="12">
        <v>63</v>
      </c>
      <c r="H30" s="12">
        <v>0</v>
      </c>
      <c r="I30" s="12">
        <v>77</v>
      </c>
      <c r="J30" s="12">
        <v>33</v>
      </c>
      <c r="K30" s="12">
        <v>1</v>
      </c>
      <c r="L30" s="12">
        <v>43</v>
      </c>
      <c r="M30" s="12">
        <v>76</v>
      </c>
      <c r="N30" s="12">
        <v>1</v>
      </c>
      <c r="O30" s="15">
        <f t="shared" si="0"/>
        <v>0.22222222222222221</v>
      </c>
      <c r="P30" s="15">
        <f t="shared" si="0"/>
        <v>1.75</v>
      </c>
      <c r="Q30" s="15">
        <f t="shared" si="0"/>
        <v>-0.75</v>
      </c>
      <c r="R30" s="15">
        <f t="shared" si="0"/>
        <v>-8.5106382978723402E-2</v>
      </c>
      <c r="S30" s="15">
        <f t="shared" si="0"/>
        <v>0.20634920634920634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229</v>
      </c>
      <c r="D31" s="12">
        <v>101</v>
      </c>
      <c r="E31" s="12">
        <v>3</v>
      </c>
      <c r="F31" s="12">
        <v>125</v>
      </c>
      <c r="G31" s="12">
        <v>229</v>
      </c>
      <c r="H31" s="12">
        <v>0</v>
      </c>
      <c r="I31" s="12">
        <v>261</v>
      </c>
      <c r="J31" s="12">
        <v>116</v>
      </c>
      <c r="K31" s="12">
        <v>7</v>
      </c>
      <c r="L31" s="12">
        <v>138</v>
      </c>
      <c r="M31" s="12">
        <v>261</v>
      </c>
      <c r="N31" s="12">
        <v>0</v>
      </c>
      <c r="O31" s="15">
        <f t="shared" si="0"/>
        <v>0.13973799126637554</v>
      </c>
      <c r="P31" s="15">
        <f t="shared" si="0"/>
        <v>0.14851485148514851</v>
      </c>
      <c r="Q31" s="15">
        <f t="shared" si="0"/>
        <v>1.3333333333333333</v>
      </c>
      <c r="R31" s="15">
        <f t="shared" si="0"/>
        <v>0.104</v>
      </c>
      <c r="S31" s="15">
        <f t="shared" si="0"/>
        <v>0.13973799126637554</v>
      </c>
      <c r="T31" s="15" t="str">
        <f t="shared" si="0"/>
        <v>-</v>
      </c>
    </row>
    <row r="32" spans="2:20" ht="20.100000000000001" customHeight="1" thickBot="1" x14ac:dyDescent="0.25">
      <c r="B32" s="8" t="s">
        <v>18</v>
      </c>
      <c r="C32" s="12">
        <v>39</v>
      </c>
      <c r="D32" s="12">
        <v>22</v>
      </c>
      <c r="E32" s="12">
        <v>3</v>
      </c>
      <c r="F32" s="12">
        <v>14</v>
      </c>
      <c r="G32" s="12">
        <v>39</v>
      </c>
      <c r="H32" s="12">
        <v>0</v>
      </c>
      <c r="I32" s="12">
        <v>26</v>
      </c>
      <c r="J32" s="12">
        <v>12</v>
      </c>
      <c r="K32" s="12">
        <v>4</v>
      </c>
      <c r="L32" s="12">
        <v>10</v>
      </c>
      <c r="M32" s="12">
        <v>26</v>
      </c>
      <c r="N32" s="12">
        <v>0</v>
      </c>
      <c r="O32" s="15">
        <f t="shared" ref="O32:T33" si="1">IF(C32=0,"-",(I32-C32)/C32)</f>
        <v>-0.33333333333333331</v>
      </c>
      <c r="P32" s="15">
        <f t="shared" si="1"/>
        <v>-0.45454545454545453</v>
      </c>
      <c r="Q32" s="15">
        <f t="shared" si="1"/>
        <v>0.33333333333333331</v>
      </c>
      <c r="R32" s="15">
        <f t="shared" si="1"/>
        <v>-0.2857142857142857</v>
      </c>
      <c r="S32" s="15">
        <f t="shared" si="1"/>
        <v>-0.33333333333333331</v>
      </c>
      <c r="T32" s="15" t="str">
        <f t="shared" si="1"/>
        <v>-</v>
      </c>
    </row>
    <row r="33" spans="2:20" ht="20.100000000000001" customHeight="1" thickBot="1" x14ac:dyDescent="0.25">
      <c r="B33" s="9" t="s">
        <v>19</v>
      </c>
      <c r="C33" s="13">
        <f>SUM(C16:C32)</f>
        <v>3674</v>
      </c>
      <c r="D33" s="13">
        <f t="shared" ref="D33:N33" si="2">SUM(D16:D32)</f>
        <v>1570</v>
      </c>
      <c r="E33" s="13">
        <f t="shared" si="2"/>
        <v>502</v>
      </c>
      <c r="F33" s="13">
        <f t="shared" si="2"/>
        <v>1602</v>
      </c>
      <c r="G33" s="13">
        <f t="shared" si="2"/>
        <v>3654</v>
      </c>
      <c r="H33" s="13">
        <f t="shared" si="2"/>
        <v>20</v>
      </c>
      <c r="I33" s="13">
        <f t="shared" si="2"/>
        <v>4049</v>
      </c>
      <c r="J33" s="13">
        <f t="shared" si="2"/>
        <v>1754</v>
      </c>
      <c r="K33" s="13">
        <f t="shared" si="2"/>
        <v>466</v>
      </c>
      <c r="L33" s="13">
        <f t="shared" si="2"/>
        <v>1829</v>
      </c>
      <c r="M33" s="13">
        <f t="shared" si="2"/>
        <v>4020</v>
      </c>
      <c r="N33" s="13">
        <f t="shared" si="2"/>
        <v>31</v>
      </c>
      <c r="O33" s="16">
        <f t="shared" si="1"/>
        <v>0.10206859009254218</v>
      </c>
      <c r="P33" s="16">
        <f t="shared" si="1"/>
        <v>0.11719745222929936</v>
      </c>
      <c r="Q33" s="16">
        <f t="shared" si="1"/>
        <v>-7.1713147410358571E-2</v>
      </c>
      <c r="R33" s="16">
        <f t="shared" si="1"/>
        <v>0.14169787765293385</v>
      </c>
      <c r="S33" s="16">
        <f t="shared" si="1"/>
        <v>0.10016420361247948</v>
      </c>
      <c r="T33" s="16">
        <f t="shared" si="1"/>
        <v>0.55000000000000004</v>
      </c>
    </row>
    <row r="34" spans="2:20" x14ac:dyDescent="0.2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mergeCells count="18">
    <mergeCell ref="P14:Q14"/>
    <mergeCell ref="R14:R15"/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29" t="s">
        <v>110</v>
      </c>
      <c r="D14" s="30"/>
      <c r="E14" s="30"/>
      <c r="F14" s="29" t="s">
        <v>111</v>
      </c>
      <c r="G14" s="30"/>
      <c r="H14" s="30"/>
      <c r="I14" s="29" t="s">
        <v>113</v>
      </c>
      <c r="J14" s="30"/>
      <c r="K14" s="30"/>
    </row>
    <row r="15" spans="2:11" ht="44.25" customHeight="1" thickBot="1" x14ac:dyDescent="0.25">
      <c r="C15" s="11" t="s">
        <v>83</v>
      </c>
      <c r="D15" s="11" t="s">
        <v>84</v>
      </c>
      <c r="E15" s="11" t="s">
        <v>42</v>
      </c>
      <c r="F15" s="11" t="s">
        <v>83</v>
      </c>
      <c r="G15" s="11" t="s">
        <v>84</v>
      </c>
      <c r="H15" s="11" t="s">
        <v>42</v>
      </c>
      <c r="I15" s="11" t="s">
        <v>83</v>
      </c>
      <c r="J15" s="11" t="s">
        <v>84</v>
      </c>
      <c r="K15" s="11" t="s">
        <v>42</v>
      </c>
    </row>
    <row r="16" spans="2:11" ht="20.100000000000001" customHeight="1" thickBot="1" x14ac:dyDescent="0.25">
      <c r="B16" s="5" t="s">
        <v>2</v>
      </c>
      <c r="C16" s="12">
        <v>193</v>
      </c>
      <c r="D16" s="12">
        <v>157</v>
      </c>
      <c r="E16" s="12">
        <v>36</v>
      </c>
      <c r="F16" s="12">
        <v>234</v>
      </c>
      <c r="G16" s="12">
        <v>192</v>
      </c>
      <c r="H16" s="12">
        <v>42</v>
      </c>
      <c r="I16" s="15">
        <f>IF(C16=0,"-",(F16-C16)/C16)</f>
        <v>0.21243523316062177</v>
      </c>
      <c r="J16" s="15">
        <f>IF(D16=0,"-",(G16-D16)/D16)</f>
        <v>0.22292993630573249</v>
      </c>
      <c r="K16" s="15">
        <f>IF(E16=0,"-",(H16-E16)/E16)</f>
        <v>0.16666666666666666</v>
      </c>
    </row>
    <row r="17" spans="2:11" ht="20.100000000000001" customHeight="1" thickBot="1" x14ac:dyDescent="0.25">
      <c r="B17" s="6" t="s">
        <v>3</v>
      </c>
      <c r="C17" s="12">
        <v>47</v>
      </c>
      <c r="D17" s="12">
        <v>33</v>
      </c>
      <c r="E17" s="12">
        <v>14</v>
      </c>
      <c r="F17" s="12">
        <v>55</v>
      </c>
      <c r="G17" s="12">
        <v>48</v>
      </c>
      <c r="H17" s="12">
        <v>7</v>
      </c>
      <c r="I17" s="15">
        <f t="shared" ref="I17:K33" si="0">IF(C17=0,"-",(F17-C17)/C17)</f>
        <v>0.1702127659574468</v>
      </c>
      <c r="J17" s="15">
        <f t="shared" si="0"/>
        <v>0.45454545454545453</v>
      </c>
      <c r="K17" s="15">
        <f t="shared" si="0"/>
        <v>-0.5</v>
      </c>
    </row>
    <row r="18" spans="2:11" ht="20.100000000000001" customHeight="1" thickBot="1" x14ac:dyDescent="0.25">
      <c r="B18" s="6" t="s">
        <v>4</v>
      </c>
      <c r="C18" s="12">
        <v>41</v>
      </c>
      <c r="D18" s="12">
        <v>31</v>
      </c>
      <c r="E18" s="12">
        <v>10</v>
      </c>
      <c r="F18" s="12">
        <v>33</v>
      </c>
      <c r="G18" s="12">
        <v>26</v>
      </c>
      <c r="H18" s="12">
        <v>7</v>
      </c>
      <c r="I18" s="15">
        <f t="shared" si="0"/>
        <v>-0.1951219512195122</v>
      </c>
      <c r="J18" s="15">
        <f t="shared" si="0"/>
        <v>-0.16129032258064516</v>
      </c>
      <c r="K18" s="15">
        <f t="shared" si="0"/>
        <v>-0.3</v>
      </c>
    </row>
    <row r="19" spans="2:11" ht="20.100000000000001" customHeight="1" thickBot="1" x14ac:dyDescent="0.25">
      <c r="B19" s="6" t="s">
        <v>5</v>
      </c>
      <c r="C19" s="12">
        <v>132</v>
      </c>
      <c r="D19" s="12">
        <v>110</v>
      </c>
      <c r="E19" s="12">
        <v>22</v>
      </c>
      <c r="F19" s="12">
        <v>145</v>
      </c>
      <c r="G19" s="12">
        <v>127</v>
      </c>
      <c r="H19" s="12">
        <v>18</v>
      </c>
      <c r="I19" s="15">
        <f t="shared" si="0"/>
        <v>9.8484848484848481E-2</v>
      </c>
      <c r="J19" s="15">
        <f t="shared" si="0"/>
        <v>0.15454545454545454</v>
      </c>
      <c r="K19" s="15">
        <f t="shared" si="0"/>
        <v>-0.18181818181818182</v>
      </c>
    </row>
    <row r="20" spans="2:11" ht="20.100000000000001" customHeight="1" thickBot="1" x14ac:dyDescent="0.25">
      <c r="B20" s="6" t="s">
        <v>6</v>
      </c>
      <c r="C20" s="12">
        <v>69</v>
      </c>
      <c r="D20" s="12">
        <v>51</v>
      </c>
      <c r="E20" s="12">
        <v>18</v>
      </c>
      <c r="F20" s="12">
        <v>92</v>
      </c>
      <c r="G20" s="12">
        <v>75</v>
      </c>
      <c r="H20" s="12">
        <v>17</v>
      </c>
      <c r="I20" s="15">
        <f t="shared" si="0"/>
        <v>0.33333333333333331</v>
      </c>
      <c r="J20" s="15">
        <f t="shared" si="0"/>
        <v>0.47058823529411764</v>
      </c>
      <c r="K20" s="15">
        <f t="shared" si="0"/>
        <v>-5.5555555555555552E-2</v>
      </c>
    </row>
    <row r="21" spans="2:11" ht="20.100000000000001" customHeight="1" thickBot="1" x14ac:dyDescent="0.25">
      <c r="B21" s="6" t="s">
        <v>7</v>
      </c>
      <c r="C21" s="12">
        <v>26</v>
      </c>
      <c r="D21" s="12">
        <v>17</v>
      </c>
      <c r="E21" s="12">
        <v>9</v>
      </c>
      <c r="F21" s="12">
        <v>24</v>
      </c>
      <c r="G21" s="12">
        <v>19</v>
      </c>
      <c r="H21" s="12">
        <v>5</v>
      </c>
      <c r="I21" s="15">
        <f t="shared" si="0"/>
        <v>-7.6923076923076927E-2</v>
      </c>
      <c r="J21" s="15">
        <f t="shared" si="0"/>
        <v>0.11764705882352941</v>
      </c>
      <c r="K21" s="15">
        <f t="shared" si="0"/>
        <v>-0.44444444444444442</v>
      </c>
    </row>
    <row r="22" spans="2:11" ht="20.100000000000001" customHeight="1" thickBot="1" x14ac:dyDescent="0.25">
      <c r="B22" s="6" t="s">
        <v>8</v>
      </c>
      <c r="C22" s="12">
        <v>58</v>
      </c>
      <c r="D22" s="12">
        <v>49</v>
      </c>
      <c r="E22" s="12">
        <v>9</v>
      </c>
      <c r="F22" s="12">
        <v>64</v>
      </c>
      <c r="G22" s="12">
        <v>53</v>
      </c>
      <c r="H22" s="12">
        <v>11</v>
      </c>
      <c r="I22" s="15">
        <f t="shared" si="0"/>
        <v>0.10344827586206896</v>
      </c>
      <c r="J22" s="15">
        <f t="shared" si="0"/>
        <v>8.1632653061224483E-2</v>
      </c>
      <c r="K22" s="15">
        <f t="shared" si="0"/>
        <v>0.22222222222222221</v>
      </c>
    </row>
    <row r="23" spans="2:11" ht="20.100000000000001" customHeight="1" thickBot="1" x14ac:dyDescent="0.25">
      <c r="B23" s="6" t="s">
        <v>9</v>
      </c>
      <c r="C23" s="12">
        <v>52</v>
      </c>
      <c r="D23" s="12">
        <v>39</v>
      </c>
      <c r="E23" s="12">
        <v>13</v>
      </c>
      <c r="F23" s="12">
        <v>78</v>
      </c>
      <c r="G23" s="12">
        <v>64</v>
      </c>
      <c r="H23" s="12">
        <v>14</v>
      </c>
      <c r="I23" s="15">
        <f t="shared" si="0"/>
        <v>0.5</v>
      </c>
      <c r="J23" s="15">
        <f t="shared" si="0"/>
        <v>0.64102564102564108</v>
      </c>
      <c r="K23" s="15">
        <f t="shared" si="0"/>
        <v>7.6923076923076927E-2</v>
      </c>
    </row>
    <row r="24" spans="2:11" ht="20.100000000000001" customHeight="1" thickBot="1" x14ac:dyDescent="0.25">
      <c r="B24" s="6" t="s">
        <v>10</v>
      </c>
      <c r="C24" s="12">
        <v>281</v>
      </c>
      <c r="D24" s="12">
        <v>170</v>
      </c>
      <c r="E24" s="12">
        <v>111</v>
      </c>
      <c r="F24" s="12">
        <v>261</v>
      </c>
      <c r="G24" s="12">
        <v>176</v>
      </c>
      <c r="H24" s="12">
        <v>85</v>
      </c>
      <c r="I24" s="15">
        <f t="shared" si="0"/>
        <v>-7.1174377224199295E-2</v>
      </c>
      <c r="J24" s="15">
        <f t="shared" si="0"/>
        <v>3.5294117647058823E-2</v>
      </c>
      <c r="K24" s="15">
        <f t="shared" si="0"/>
        <v>-0.23423423423423423</v>
      </c>
    </row>
    <row r="25" spans="2:11" ht="20.100000000000001" customHeight="1" thickBot="1" x14ac:dyDescent="0.25">
      <c r="B25" s="6" t="s">
        <v>11</v>
      </c>
      <c r="C25" s="12">
        <v>145</v>
      </c>
      <c r="D25" s="12">
        <v>129</v>
      </c>
      <c r="E25" s="12">
        <v>16</v>
      </c>
      <c r="F25" s="12">
        <v>188</v>
      </c>
      <c r="G25" s="12">
        <v>168</v>
      </c>
      <c r="H25" s="12">
        <v>20</v>
      </c>
      <c r="I25" s="15">
        <f t="shared" si="0"/>
        <v>0.29655172413793102</v>
      </c>
      <c r="J25" s="15">
        <f t="shared" si="0"/>
        <v>0.30232558139534882</v>
      </c>
      <c r="K25" s="15">
        <f t="shared" si="0"/>
        <v>0.25</v>
      </c>
    </row>
    <row r="26" spans="2:11" ht="20.100000000000001" customHeight="1" thickBot="1" x14ac:dyDescent="0.25">
      <c r="B26" s="6" t="s">
        <v>12</v>
      </c>
      <c r="C26" s="12">
        <v>49</v>
      </c>
      <c r="D26" s="12">
        <v>39</v>
      </c>
      <c r="E26" s="12">
        <v>10</v>
      </c>
      <c r="F26" s="12">
        <v>33</v>
      </c>
      <c r="G26" s="12">
        <v>26</v>
      </c>
      <c r="H26" s="12">
        <v>7</v>
      </c>
      <c r="I26" s="15">
        <f t="shared" si="0"/>
        <v>-0.32653061224489793</v>
      </c>
      <c r="J26" s="15">
        <f t="shared" si="0"/>
        <v>-0.33333333333333331</v>
      </c>
      <c r="K26" s="15">
        <f t="shared" si="0"/>
        <v>-0.3</v>
      </c>
    </row>
    <row r="27" spans="2:11" ht="20.100000000000001" customHeight="1" thickBot="1" x14ac:dyDescent="0.25">
      <c r="B27" s="6" t="s">
        <v>13</v>
      </c>
      <c r="C27" s="12">
        <v>115</v>
      </c>
      <c r="D27" s="12">
        <v>71</v>
      </c>
      <c r="E27" s="12">
        <v>44</v>
      </c>
      <c r="F27" s="12">
        <v>111</v>
      </c>
      <c r="G27" s="12">
        <v>77</v>
      </c>
      <c r="H27" s="12">
        <v>34</v>
      </c>
      <c r="I27" s="15">
        <f t="shared" si="0"/>
        <v>-3.4782608695652174E-2</v>
      </c>
      <c r="J27" s="15">
        <f t="shared" si="0"/>
        <v>8.4507042253521125E-2</v>
      </c>
      <c r="K27" s="15">
        <f t="shared" si="0"/>
        <v>-0.22727272727272727</v>
      </c>
    </row>
    <row r="28" spans="2:11" ht="20.100000000000001" customHeight="1" thickBot="1" x14ac:dyDescent="0.25">
      <c r="B28" s="6" t="s">
        <v>14</v>
      </c>
      <c r="C28" s="12">
        <v>148</v>
      </c>
      <c r="D28" s="12">
        <v>107</v>
      </c>
      <c r="E28" s="12">
        <v>41</v>
      </c>
      <c r="F28" s="12">
        <v>156</v>
      </c>
      <c r="G28" s="12">
        <v>118</v>
      </c>
      <c r="H28" s="12">
        <v>38</v>
      </c>
      <c r="I28" s="15">
        <f t="shared" si="0"/>
        <v>5.4054054054054057E-2</v>
      </c>
      <c r="J28" s="15">
        <f t="shared" si="0"/>
        <v>0.10280373831775701</v>
      </c>
      <c r="K28" s="15">
        <f t="shared" si="0"/>
        <v>-7.3170731707317069E-2</v>
      </c>
    </row>
    <row r="29" spans="2:11" ht="20.100000000000001" customHeight="1" thickBot="1" x14ac:dyDescent="0.25">
      <c r="B29" s="6" t="s">
        <v>15</v>
      </c>
      <c r="C29" s="12">
        <v>79</v>
      </c>
      <c r="D29" s="12">
        <v>77</v>
      </c>
      <c r="E29" s="12">
        <v>2</v>
      </c>
      <c r="F29" s="12">
        <v>119</v>
      </c>
      <c r="G29" s="12">
        <v>103</v>
      </c>
      <c r="H29" s="12">
        <v>16</v>
      </c>
      <c r="I29" s="15">
        <f t="shared" si="0"/>
        <v>0.50632911392405067</v>
      </c>
      <c r="J29" s="15">
        <f t="shared" si="0"/>
        <v>0.33766233766233766</v>
      </c>
      <c r="K29" s="15">
        <f t="shared" si="0"/>
        <v>7</v>
      </c>
    </row>
    <row r="30" spans="2:11" ht="20.100000000000001" customHeight="1" thickBot="1" x14ac:dyDescent="0.25">
      <c r="B30" s="6" t="s">
        <v>16</v>
      </c>
      <c r="C30" s="12">
        <v>12</v>
      </c>
      <c r="D30" s="12">
        <v>10</v>
      </c>
      <c r="E30" s="12">
        <v>2</v>
      </c>
      <c r="F30" s="12">
        <v>33</v>
      </c>
      <c r="G30" s="12">
        <v>28</v>
      </c>
      <c r="H30" s="12">
        <v>5</v>
      </c>
      <c r="I30" s="15">
        <f t="shared" si="0"/>
        <v>1.75</v>
      </c>
      <c r="J30" s="15">
        <f t="shared" si="0"/>
        <v>1.8</v>
      </c>
      <c r="K30" s="15">
        <f t="shared" si="0"/>
        <v>1.5</v>
      </c>
    </row>
    <row r="31" spans="2:11" ht="20.100000000000001" customHeight="1" thickBot="1" x14ac:dyDescent="0.25">
      <c r="B31" s="7" t="s">
        <v>17</v>
      </c>
      <c r="C31" s="12">
        <v>101</v>
      </c>
      <c r="D31" s="12">
        <v>61</v>
      </c>
      <c r="E31" s="12">
        <v>40</v>
      </c>
      <c r="F31" s="12">
        <v>116</v>
      </c>
      <c r="G31" s="12">
        <v>79</v>
      </c>
      <c r="H31" s="12">
        <v>37</v>
      </c>
      <c r="I31" s="15">
        <f t="shared" si="0"/>
        <v>0.14851485148514851</v>
      </c>
      <c r="J31" s="15">
        <f t="shared" si="0"/>
        <v>0.29508196721311475</v>
      </c>
      <c r="K31" s="15">
        <f t="shared" si="0"/>
        <v>-7.4999999999999997E-2</v>
      </c>
    </row>
    <row r="32" spans="2:11" ht="20.100000000000001" customHeight="1" thickBot="1" x14ac:dyDescent="0.25">
      <c r="B32" s="8" t="s">
        <v>18</v>
      </c>
      <c r="C32" s="12">
        <v>22</v>
      </c>
      <c r="D32" s="12">
        <v>20</v>
      </c>
      <c r="E32" s="12">
        <v>2</v>
      </c>
      <c r="F32" s="12">
        <v>12</v>
      </c>
      <c r="G32" s="12">
        <v>11</v>
      </c>
      <c r="H32" s="12">
        <v>1</v>
      </c>
      <c r="I32" s="15">
        <f t="shared" si="0"/>
        <v>-0.45454545454545453</v>
      </c>
      <c r="J32" s="15">
        <f t="shared" si="0"/>
        <v>-0.45</v>
      </c>
      <c r="K32" s="15">
        <f t="shared" si="0"/>
        <v>-0.5</v>
      </c>
    </row>
    <row r="33" spans="2:11" ht="20.100000000000001" customHeight="1" thickBot="1" x14ac:dyDescent="0.25">
      <c r="B33" s="9" t="s">
        <v>19</v>
      </c>
      <c r="C33" s="13">
        <f>SUM(C16:C32)</f>
        <v>1570</v>
      </c>
      <c r="D33" s="13">
        <f t="shared" ref="D33:H33" si="1">SUM(D16:D32)</f>
        <v>1171</v>
      </c>
      <c r="E33" s="13">
        <f t="shared" si="1"/>
        <v>399</v>
      </c>
      <c r="F33" s="13">
        <f t="shared" si="1"/>
        <v>1754</v>
      </c>
      <c r="G33" s="13">
        <f t="shared" si="1"/>
        <v>1390</v>
      </c>
      <c r="H33" s="13">
        <f t="shared" si="1"/>
        <v>364</v>
      </c>
      <c r="I33" s="16">
        <f t="shared" si="0"/>
        <v>0.11719745222929936</v>
      </c>
      <c r="J33" s="16">
        <f t="shared" si="0"/>
        <v>0.1870196413321947</v>
      </c>
      <c r="K33" s="16">
        <f t="shared" si="0"/>
        <v>-8.771929824561403E-2</v>
      </c>
    </row>
    <row r="34" spans="2:11" x14ac:dyDescent="0.2">
      <c r="C34" s="23"/>
      <c r="D34" s="23"/>
      <c r="E34" s="23"/>
      <c r="F34" s="23"/>
      <c r="G34" s="23"/>
      <c r="H34" s="23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3" t="s">
        <v>110</v>
      </c>
      <c r="D9" s="53"/>
      <c r="E9" s="53"/>
      <c r="F9" s="53"/>
      <c r="G9" s="53"/>
      <c r="H9" s="30" t="s">
        <v>111</v>
      </c>
      <c r="I9" s="30"/>
      <c r="J9" s="30"/>
      <c r="K9" s="30"/>
      <c r="L9" s="30"/>
      <c r="M9" s="30" t="s">
        <v>113</v>
      </c>
      <c r="N9" s="30"/>
      <c r="O9" s="30"/>
      <c r="P9" s="30"/>
      <c r="Q9" s="3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12</v>
      </c>
      <c r="D11" s="26">
        <v>8</v>
      </c>
      <c r="E11" s="26">
        <v>4</v>
      </c>
      <c r="F11" s="26">
        <v>0</v>
      </c>
      <c r="G11" s="26">
        <v>0</v>
      </c>
      <c r="H11" s="26">
        <v>26</v>
      </c>
      <c r="I11" s="26">
        <v>17</v>
      </c>
      <c r="J11" s="26">
        <v>6</v>
      </c>
      <c r="K11" s="26">
        <v>2</v>
      </c>
      <c r="L11" s="26">
        <v>1</v>
      </c>
      <c r="M11" s="15">
        <f>IF(C11=0,"-",IF(H11=0,"-",(H11-C11)/C11))</f>
        <v>1.1666666666666667</v>
      </c>
      <c r="N11" s="15">
        <f t="shared" ref="N11:Q28" si="0">IF(D11=0,"-",IF(I11=0,"-",(I11-D11)/D11))</f>
        <v>1.125</v>
      </c>
      <c r="O11" s="15">
        <f t="shared" si="0"/>
        <v>0.5</v>
      </c>
      <c r="P11" s="15" t="str">
        <f t="shared" si="0"/>
        <v>-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2</v>
      </c>
      <c r="D12" s="26">
        <v>2</v>
      </c>
      <c r="E12" s="26">
        <v>0</v>
      </c>
      <c r="F12" s="26">
        <v>0</v>
      </c>
      <c r="G12" s="26">
        <v>0</v>
      </c>
      <c r="H12" s="26">
        <v>1</v>
      </c>
      <c r="I12" s="26">
        <v>0</v>
      </c>
      <c r="J12" s="26">
        <v>1</v>
      </c>
      <c r="K12" s="26">
        <v>0</v>
      </c>
      <c r="L12" s="26">
        <v>0</v>
      </c>
      <c r="M12" s="15">
        <f t="shared" ref="M12:M28" si="1">IF(C12=0,"-",IF(H12=0,"-",(H12-C12)/C12))</f>
        <v>-0.5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2</v>
      </c>
      <c r="D13" s="26">
        <v>2</v>
      </c>
      <c r="E13" s="26">
        <v>0</v>
      </c>
      <c r="F13" s="26">
        <v>0</v>
      </c>
      <c r="G13" s="26">
        <v>0</v>
      </c>
      <c r="H13" s="26">
        <v>2</v>
      </c>
      <c r="I13" s="26">
        <v>2</v>
      </c>
      <c r="J13" s="26">
        <v>0</v>
      </c>
      <c r="K13" s="26">
        <v>0</v>
      </c>
      <c r="L13" s="26">
        <v>0</v>
      </c>
      <c r="M13" s="15">
        <f t="shared" si="1"/>
        <v>0</v>
      </c>
      <c r="N13" s="15">
        <f t="shared" si="0"/>
        <v>0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2</v>
      </c>
      <c r="I14" s="26">
        <v>1</v>
      </c>
      <c r="J14" s="26">
        <v>1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2</v>
      </c>
      <c r="D15" s="26">
        <v>2</v>
      </c>
      <c r="E15" s="26">
        <v>0</v>
      </c>
      <c r="F15" s="26">
        <v>0</v>
      </c>
      <c r="G15" s="26">
        <v>0</v>
      </c>
      <c r="H15" s="26">
        <v>3</v>
      </c>
      <c r="I15" s="26">
        <v>2</v>
      </c>
      <c r="J15" s="26">
        <v>0</v>
      </c>
      <c r="K15" s="26">
        <v>1</v>
      </c>
      <c r="L15" s="26">
        <v>0</v>
      </c>
      <c r="M15" s="15">
        <f t="shared" si="1"/>
        <v>0.5</v>
      </c>
      <c r="N15" s="15">
        <f t="shared" si="0"/>
        <v>0</v>
      </c>
      <c r="O15" s="15" t="str">
        <f t="shared" si="0"/>
        <v>-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4</v>
      </c>
      <c r="D17" s="26">
        <v>2</v>
      </c>
      <c r="E17" s="26">
        <v>2</v>
      </c>
      <c r="F17" s="26">
        <v>0</v>
      </c>
      <c r="G17" s="26">
        <v>0</v>
      </c>
      <c r="H17" s="26">
        <v>2</v>
      </c>
      <c r="I17" s="26">
        <v>2</v>
      </c>
      <c r="J17" s="26">
        <v>0</v>
      </c>
      <c r="K17" s="26">
        <v>0</v>
      </c>
      <c r="L17" s="26">
        <v>0</v>
      </c>
      <c r="M17" s="15">
        <f t="shared" si="1"/>
        <v>-0.5</v>
      </c>
      <c r="N17" s="15">
        <f t="shared" si="0"/>
        <v>0</v>
      </c>
      <c r="O17" s="15" t="str">
        <f t="shared" si="0"/>
        <v>-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1</v>
      </c>
      <c r="D18" s="26">
        <v>0</v>
      </c>
      <c r="E18" s="26">
        <v>1</v>
      </c>
      <c r="F18" s="26">
        <v>0</v>
      </c>
      <c r="G18" s="26">
        <v>0</v>
      </c>
      <c r="H18" s="26">
        <v>1</v>
      </c>
      <c r="I18" s="26">
        <v>0</v>
      </c>
      <c r="J18" s="26">
        <v>0</v>
      </c>
      <c r="K18" s="26">
        <v>0</v>
      </c>
      <c r="L18" s="26">
        <v>1</v>
      </c>
      <c r="M18" s="15">
        <f t="shared" si="1"/>
        <v>0</v>
      </c>
      <c r="N18" s="15" t="str">
        <f t="shared" si="0"/>
        <v>-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15</v>
      </c>
      <c r="D19" s="26">
        <v>8</v>
      </c>
      <c r="E19" s="26">
        <v>2</v>
      </c>
      <c r="F19" s="26">
        <v>2</v>
      </c>
      <c r="G19" s="26">
        <v>3</v>
      </c>
      <c r="H19" s="26">
        <v>11</v>
      </c>
      <c r="I19" s="26">
        <v>6</v>
      </c>
      <c r="J19" s="26">
        <v>3</v>
      </c>
      <c r="K19" s="26">
        <v>1</v>
      </c>
      <c r="L19" s="26">
        <v>1</v>
      </c>
      <c r="M19" s="15">
        <f t="shared" si="1"/>
        <v>-0.26666666666666666</v>
      </c>
      <c r="N19" s="15">
        <f t="shared" si="0"/>
        <v>-0.25</v>
      </c>
      <c r="O19" s="15">
        <f t="shared" si="0"/>
        <v>0.5</v>
      </c>
      <c r="P19" s="15">
        <f t="shared" si="0"/>
        <v>-0.5</v>
      </c>
      <c r="Q19" s="15">
        <f t="shared" si="0"/>
        <v>-0.66666666666666663</v>
      </c>
    </row>
    <row r="20" spans="2:17" ht="20.100000000000001" customHeight="1" thickBot="1" x14ac:dyDescent="0.25">
      <c r="B20" s="6" t="s">
        <v>11</v>
      </c>
      <c r="C20" s="26">
        <v>5</v>
      </c>
      <c r="D20" s="26">
        <v>3</v>
      </c>
      <c r="E20" s="26">
        <v>1</v>
      </c>
      <c r="F20" s="26">
        <v>1</v>
      </c>
      <c r="G20" s="26">
        <v>0</v>
      </c>
      <c r="H20" s="26">
        <v>11</v>
      </c>
      <c r="I20" s="26">
        <v>6</v>
      </c>
      <c r="J20" s="26">
        <v>1</v>
      </c>
      <c r="K20" s="26">
        <v>2</v>
      </c>
      <c r="L20" s="26">
        <v>2</v>
      </c>
      <c r="M20" s="15">
        <f t="shared" si="1"/>
        <v>1.2</v>
      </c>
      <c r="N20" s="15">
        <f t="shared" si="0"/>
        <v>1</v>
      </c>
      <c r="O20" s="15">
        <f t="shared" si="0"/>
        <v>0</v>
      </c>
      <c r="P20" s="15">
        <f t="shared" si="0"/>
        <v>1</v>
      </c>
      <c r="Q20" s="15" t="str">
        <f t="shared" si="0"/>
        <v>-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2</v>
      </c>
      <c r="D22" s="26">
        <v>1</v>
      </c>
      <c r="E22" s="26">
        <v>0</v>
      </c>
      <c r="F22" s="26">
        <v>1</v>
      </c>
      <c r="G22" s="26">
        <v>0</v>
      </c>
      <c r="H22" s="26">
        <v>2</v>
      </c>
      <c r="I22" s="26">
        <v>1</v>
      </c>
      <c r="J22" s="26">
        <v>0</v>
      </c>
      <c r="K22" s="26">
        <v>1</v>
      </c>
      <c r="L22" s="26">
        <v>0</v>
      </c>
      <c r="M22" s="15">
        <f t="shared" si="1"/>
        <v>0</v>
      </c>
      <c r="N22" s="15">
        <f t="shared" si="0"/>
        <v>0</v>
      </c>
      <c r="O22" s="15" t="str">
        <f t="shared" si="0"/>
        <v>-</v>
      </c>
      <c r="P22" s="15">
        <f t="shared" si="0"/>
        <v>0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10</v>
      </c>
      <c r="D23" s="26">
        <v>3</v>
      </c>
      <c r="E23" s="26">
        <v>4</v>
      </c>
      <c r="F23" s="26">
        <v>3</v>
      </c>
      <c r="G23" s="26">
        <v>0</v>
      </c>
      <c r="H23" s="26">
        <v>8</v>
      </c>
      <c r="I23" s="26">
        <v>4</v>
      </c>
      <c r="J23" s="26">
        <v>2</v>
      </c>
      <c r="K23" s="26">
        <v>1</v>
      </c>
      <c r="L23" s="26">
        <v>1</v>
      </c>
      <c r="M23" s="15">
        <f t="shared" si="1"/>
        <v>-0.2</v>
      </c>
      <c r="N23" s="15">
        <f t="shared" si="0"/>
        <v>0.33333333333333331</v>
      </c>
      <c r="O23" s="15">
        <f t="shared" si="0"/>
        <v>-0.5</v>
      </c>
      <c r="P23" s="15">
        <f t="shared" si="0"/>
        <v>-0.66666666666666663</v>
      </c>
      <c r="Q23" s="15" t="str">
        <f t="shared" si="0"/>
        <v>-</v>
      </c>
    </row>
    <row r="24" spans="2:17" ht="20.100000000000001" customHeight="1" thickBot="1" x14ac:dyDescent="0.25">
      <c r="B24" s="6" t="s">
        <v>15</v>
      </c>
      <c r="C24" s="26">
        <v>1</v>
      </c>
      <c r="D24" s="26">
        <v>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15" t="str">
        <f t="shared" si="1"/>
        <v>-</v>
      </c>
      <c r="N24" s="15" t="str">
        <f t="shared" si="0"/>
        <v>-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1</v>
      </c>
      <c r="D25" s="26">
        <v>0</v>
      </c>
      <c r="E25" s="26">
        <v>1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15" t="str">
        <f t="shared" si="1"/>
        <v>-</v>
      </c>
      <c r="N25" s="15" t="str">
        <f t="shared" si="0"/>
        <v>-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2</v>
      </c>
      <c r="I26" s="26">
        <v>0</v>
      </c>
      <c r="J26" s="26">
        <v>1</v>
      </c>
      <c r="K26" s="26">
        <v>1</v>
      </c>
      <c r="L26" s="26">
        <v>0</v>
      </c>
      <c r="M26" s="15" t="str">
        <f t="shared" si="1"/>
        <v>-</v>
      </c>
      <c r="N26" s="15" t="str">
        <f t="shared" si="0"/>
        <v>-</v>
      </c>
      <c r="O26" s="15" t="str">
        <f t="shared" si="0"/>
        <v>-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57</v>
      </c>
      <c r="D28" s="13">
        <f t="shared" ref="D28:L28" si="2">SUM(D11:D27)</f>
        <v>32</v>
      </c>
      <c r="E28" s="13">
        <f t="shared" si="2"/>
        <v>15</v>
      </c>
      <c r="F28" s="13">
        <f t="shared" si="2"/>
        <v>7</v>
      </c>
      <c r="G28" s="13">
        <f t="shared" si="2"/>
        <v>3</v>
      </c>
      <c r="H28" s="13">
        <f t="shared" si="2"/>
        <v>71</v>
      </c>
      <c r="I28" s="13">
        <f t="shared" si="2"/>
        <v>41</v>
      </c>
      <c r="J28" s="13">
        <f t="shared" si="2"/>
        <v>15</v>
      </c>
      <c r="K28" s="13">
        <f t="shared" si="2"/>
        <v>9</v>
      </c>
      <c r="L28" s="13">
        <f t="shared" si="2"/>
        <v>6</v>
      </c>
      <c r="M28" s="16">
        <f t="shared" si="1"/>
        <v>0.24561403508771928</v>
      </c>
      <c r="N28" s="16">
        <f t="shared" si="0"/>
        <v>0.28125</v>
      </c>
      <c r="O28" s="16">
        <f t="shared" si="0"/>
        <v>0</v>
      </c>
      <c r="P28" s="16">
        <f t="shared" si="0"/>
        <v>0.2857142857142857</v>
      </c>
      <c r="Q28" s="16">
        <f t="shared" si="0"/>
        <v>1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8.7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3" t="s">
        <v>110</v>
      </c>
      <c r="D8" s="53"/>
      <c r="E8" s="53"/>
      <c r="F8" s="53"/>
      <c r="G8" s="29"/>
      <c r="H8" s="54" t="s">
        <v>111</v>
      </c>
      <c r="I8" s="53"/>
      <c r="J8" s="53"/>
      <c r="K8" s="53"/>
      <c r="L8" s="29"/>
      <c r="M8" s="54" t="s">
        <v>113</v>
      </c>
      <c r="N8" s="53"/>
      <c r="O8" s="53"/>
      <c r="P8" s="53"/>
      <c r="Q8" s="29"/>
    </row>
    <row r="9" spans="2:17" ht="44.25" customHeight="1" thickBot="1" x14ac:dyDescent="0.25">
      <c r="C9" s="38" t="s">
        <v>85</v>
      </c>
      <c r="D9" s="38"/>
      <c r="E9" s="38"/>
      <c r="F9" s="38"/>
      <c r="G9" s="39"/>
      <c r="H9" s="38" t="s">
        <v>85</v>
      </c>
      <c r="I9" s="38"/>
      <c r="J9" s="38"/>
      <c r="K9" s="38"/>
      <c r="L9" s="39"/>
      <c r="M9" s="38" t="s">
        <v>85</v>
      </c>
      <c r="N9" s="38"/>
      <c r="O9" s="38"/>
      <c r="P9" s="38"/>
      <c r="Q9" s="39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12</v>
      </c>
      <c r="D11" s="26">
        <v>8</v>
      </c>
      <c r="E11" s="26">
        <v>4</v>
      </c>
      <c r="F11" s="26">
        <v>0</v>
      </c>
      <c r="G11" s="26">
        <v>0</v>
      </c>
      <c r="H11" s="26">
        <v>26</v>
      </c>
      <c r="I11" s="26">
        <v>17</v>
      </c>
      <c r="J11" s="26">
        <v>6</v>
      </c>
      <c r="K11" s="26">
        <v>2</v>
      </c>
      <c r="L11" s="26">
        <v>1</v>
      </c>
      <c r="M11" s="15">
        <f>IF(C11=0,"-",IF(H11=0,"-",(H11-C11)/C11))</f>
        <v>1.1666666666666667</v>
      </c>
      <c r="N11" s="15">
        <f t="shared" ref="N11:Q28" si="0">IF(D11=0,"-",IF(I11=0,"-",(I11-D11)/D11))</f>
        <v>1.125</v>
      </c>
      <c r="O11" s="15">
        <f t="shared" si="0"/>
        <v>0.5</v>
      </c>
      <c r="P11" s="15" t="str">
        <f t="shared" si="0"/>
        <v>-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2</v>
      </c>
      <c r="D12" s="26">
        <v>2</v>
      </c>
      <c r="E12" s="26">
        <v>0</v>
      </c>
      <c r="F12" s="26">
        <v>0</v>
      </c>
      <c r="G12" s="26">
        <v>0</v>
      </c>
      <c r="H12" s="26">
        <v>1</v>
      </c>
      <c r="I12" s="26">
        <v>0</v>
      </c>
      <c r="J12" s="26">
        <v>1</v>
      </c>
      <c r="K12" s="26">
        <v>0</v>
      </c>
      <c r="L12" s="26">
        <v>0</v>
      </c>
      <c r="M12" s="15">
        <f t="shared" ref="M12:M28" si="1">IF(C12=0,"-",IF(H12=0,"-",(H12-C12)/C12))</f>
        <v>-0.5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2</v>
      </c>
      <c r="D13" s="26">
        <v>2</v>
      </c>
      <c r="E13" s="26">
        <v>0</v>
      </c>
      <c r="F13" s="26">
        <v>0</v>
      </c>
      <c r="G13" s="26">
        <v>0</v>
      </c>
      <c r="H13" s="26">
        <v>2</v>
      </c>
      <c r="I13" s="26">
        <v>2</v>
      </c>
      <c r="J13" s="26">
        <v>0</v>
      </c>
      <c r="K13" s="26">
        <v>0</v>
      </c>
      <c r="L13" s="26">
        <v>0</v>
      </c>
      <c r="M13" s="15">
        <f t="shared" si="1"/>
        <v>0</v>
      </c>
      <c r="N13" s="15">
        <f t="shared" si="0"/>
        <v>0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2</v>
      </c>
      <c r="I14" s="26">
        <v>1</v>
      </c>
      <c r="J14" s="26">
        <v>1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2</v>
      </c>
      <c r="D15" s="26">
        <v>2</v>
      </c>
      <c r="E15" s="26">
        <v>0</v>
      </c>
      <c r="F15" s="26">
        <v>0</v>
      </c>
      <c r="G15" s="26">
        <v>0</v>
      </c>
      <c r="H15" s="26">
        <v>3</v>
      </c>
      <c r="I15" s="26">
        <v>2</v>
      </c>
      <c r="J15" s="26">
        <v>0</v>
      </c>
      <c r="K15" s="26">
        <v>1</v>
      </c>
      <c r="L15" s="26">
        <v>0</v>
      </c>
      <c r="M15" s="15">
        <f t="shared" si="1"/>
        <v>0.5</v>
      </c>
      <c r="N15" s="15">
        <f t="shared" si="0"/>
        <v>0</v>
      </c>
      <c r="O15" s="15" t="str">
        <f t="shared" si="0"/>
        <v>-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4</v>
      </c>
      <c r="D17" s="26">
        <v>2</v>
      </c>
      <c r="E17" s="26">
        <v>2</v>
      </c>
      <c r="F17" s="26">
        <v>0</v>
      </c>
      <c r="G17" s="26">
        <v>0</v>
      </c>
      <c r="H17" s="26">
        <v>2</v>
      </c>
      <c r="I17" s="26">
        <v>2</v>
      </c>
      <c r="J17" s="26">
        <v>0</v>
      </c>
      <c r="K17" s="26">
        <v>0</v>
      </c>
      <c r="L17" s="26">
        <v>0</v>
      </c>
      <c r="M17" s="15">
        <f t="shared" si="1"/>
        <v>-0.5</v>
      </c>
      <c r="N17" s="15">
        <f t="shared" si="0"/>
        <v>0</v>
      </c>
      <c r="O17" s="15" t="str">
        <f t="shared" si="0"/>
        <v>-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1</v>
      </c>
      <c r="D18" s="26">
        <v>0</v>
      </c>
      <c r="E18" s="26">
        <v>1</v>
      </c>
      <c r="F18" s="26">
        <v>0</v>
      </c>
      <c r="G18" s="26">
        <v>0</v>
      </c>
      <c r="H18" s="26">
        <v>1</v>
      </c>
      <c r="I18" s="26">
        <v>0</v>
      </c>
      <c r="J18" s="26">
        <v>0</v>
      </c>
      <c r="K18" s="26">
        <v>0</v>
      </c>
      <c r="L18" s="26">
        <v>1</v>
      </c>
      <c r="M18" s="15">
        <f t="shared" si="1"/>
        <v>0</v>
      </c>
      <c r="N18" s="15" t="str">
        <f t="shared" si="0"/>
        <v>-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15</v>
      </c>
      <c r="D19" s="26">
        <v>8</v>
      </c>
      <c r="E19" s="26">
        <v>2</v>
      </c>
      <c r="F19" s="26">
        <v>2</v>
      </c>
      <c r="G19" s="26">
        <v>3</v>
      </c>
      <c r="H19" s="26">
        <v>11</v>
      </c>
      <c r="I19" s="26">
        <v>6</v>
      </c>
      <c r="J19" s="26">
        <v>3</v>
      </c>
      <c r="K19" s="26">
        <v>1</v>
      </c>
      <c r="L19" s="26">
        <v>1</v>
      </c>
      <c r="M19" s="15">
        <f t="shared" si="1"/>
        <v>-0.26666666666666666</v>
      </c>
      <c r="N19" s="15">
        <f t="shared" si="0"/>
        <v>-0.25</v>
      </c>
      <c r="O19" s="15">
        <f t="shared" si="0"/>
        <v>0.5</v>
      </c>
      <c r="P19" s="15">
        <f t="shared" si="0"/>
        <v>-0.5</v>
      </c>
      <c r="Q19" s="15">
        <f t="shared" si="0"/>
        <v>-0.66666666666666663</v>
      </c>
    </row>
    <row r="20" spans="2:17" ht="20.100000000000001" customHeight="1" thickBot="1" x14ac:dyDescent="0.25">
      <c r="B20" s="6" t="s">
        <v>11</v>
      </c>
      <c r="C20" s="26">
        <v>5</v>
      </c>
      <c r="D20" s="26">
        <v>3</v>
      </c>
      <c r="E20" s="26">
        <v>1</v>
      </c>
      <c r="F20" s="26">
        <v>1</v>
      </c>
      <c r="G20" s="26">
        <v>0</v>
      </c>
      <c r="H20" s="26">
        <v>11</v>
      </c>
      <c r="I20" s="26">
        <v>6</v>
      </c>
      <c r="J20" s="26">
        <v>1</v>
      </c>
      <c r="K20" s="26">
        <v>2</v>
      </c>
      <c r="L20" s="26">
        <v>2</v>
      </c>
      <c r="M20" s="15">
        <f t="shared" si="1"/>
        <v>1.2</v>
      </c>
      <c r="N20" s="15">
        <f t="shared" si="0"/>
        <v>1</v>
      </c>
      <c r="O20" s="15">
        <f t="shared" si="0"/>
        <v>0</v>
      </c>
      <c r="P20" s="15">
        <f t="shared" si="0"/>
        <v>1</v>
      </c>
      <c r="Q20" s="15" t="str">
        <f t="shared" si="0"/>
        <v>-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2</v>
      </c>
      <c r="D22" s="26">
        <v>1</v>
      </c>
      <c r="E22" s="26">
        <v>0</v>
      </c>
      <c r="F22" s="26">
        <v>1</v>
      </c>
      <c r="G22" s="26">
        <v>0</v>
      </c>
      <c r="H22" s="26">
        <v>2</v>
      </c>
      <c r="I22" s="26">
        <v>1</v>
      </c>
      <c r="J22" s="26">
        <v>0</v>
      </c>
      <c r="K22" s="26">
        <v>1</v>
      </c>
      <c r="L22" s="26">
        <v>0</v>
      </c>
      <c r="M22" s="15">
        <f t="shared" si="1"/>
        <v>0</v>
      </c>
      <c r="N22" s="15">
        <f t="shared" si="0"/>
        <v>0</v>
      </c>
      <c r="O22" s="15" t="str">
        <f t="shared" si="0"/>
        <v>-</v>
      </c>
      <c r="P22" s="15">
        <f t="shared" si="0"/>
        <v>0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10</v>
      </c>
      <c r="D23" s="26">
        <v>3</v>
      </c>
      <c r="E23" s="26">
        <v>4</v>
      </c>
      <c r="F23" s="26">
        <v>3</v>
      </c>
      <c r="G23" s="26">
        <v>0</v>
      </c>
      <c r="H23" s="26">
        <v>7</v>
      </c>
      <c r="I23" s="26">
        <v>4</v>
      </c>
      <c r="J23" s="26">
        <v>2</v>
      </c>
      <c r="K23" s="26">
        <v>0</v>
      </c>
      <c r="L23" s="26">
        <v>1</v>
      </c>
      <c r="M23" s="15">
        <f t="shared" si="1"/>
        <v>-0.3</v>
      </c>
      <c r="N23" s="15">
        <f t="shared" si="0"/>
        <v>0.33333333333333331</v>
      </c>
      <c r="O23" s="15">
        <f t="shared" si="0"/>
        <v>-0.5</v>
      </c>
      <c r="P23" s="15" t="str">
        <f t="shared" si="0"/>
        <v>-</v>
      </c>
      <c r="Q23" s="15" t="str">
        <f t="shared" si="0"/>
        <v>-</v>
      </c>
    </row>
    <row r="24" spans="2:17" ht="20.100000000000001" customHeight="1" thickBot="1" x14ac:dyDescent="0.25">
      <c r="B24" s="6" t="s">
        <v>15</v>
      </c>
      <c r="C24" s="26">
        <v>1</v>
      </c>
      <c r="D24" s="26">
        <v>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15" t="str">
        <f t="shared" si="1"/>
        <v>-</v>
      </c>
      <c r="N24" s="15" t="str">
        <f t="shared" si="0"/>
        <v>-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1</v>
      </c>
      <c r="D25" s="26">
        <v>0</v>
      </c>
      <c r="E25" s="26">
        <v>1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15" t="str">
        <f t="shared" si="1"/>
        <v>-</v>
      </c>
      <c r="N25" s="15" t="str">
        <f t="shared" si="0"/>
        <v>-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2</v>
      </c>
      <c r="I26" s="26">
        <v>0</v>
      </c>
      <c r="J26" s="26">
        <v>1</v>
      </c>
      <c r="K26" s="26">
        <v>1</v>
      </c>
      <c r="L26" s="26">
        <v>0</v>
      </c>
      <c r="M26" s="15" t="str">
        <f t="shared" si="1"/>
        <v>-</v>
      </c>
      <c r="N26" s="15" t="str">
        <f t="shared" si="0"/>
        <v>-</v>
      </c>
      <c r="O26" s="15" t="str">
        <f t="shared" si="0"/>
        <v>-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57</v>
      </c>
      <c r="D28" s="13">
        <f t="shared" ref="D28:L28" si="2">SUM(D11:D27)</f>
        <v>32</v>
      </c>
      <c r="E28" s="13">
        <f t="shared" si="2"/>
        <v>15</v>
      </c>
      <c r="F28" s="13">
        <f t="shared" si="2"/>
        <v>7</v>
      </c>
      <c r="G28" s="13">
        <f t="shared" si="2"/>
        <v>3</v>
      </c>
      <c r="H28" s="13">
        <f t="shared" si="2"/>
        <v>70</v>
      </c>
      <c r="I28" s="13">
        <f t="shared" si="2"/>
        <v>41</v>
      </c>
      <c r="J28" s="13">
        <f t="shared" si="2"/>
        <v>15</v>
      </c>
      <c r="K28" s="13">
        <f t="shared" si="2"/>
        <v>8</v>
      </c>
      <c r="L28" s="13">
        <f t="shared" si="2"/>
        <v>6</v>
      </c>
      <c r="M28" s="16">
        <f t="shared" si="1"/>
        <v>0.22807017543859648</v>
      </c>
      <c r="N28" s="16">
        <f t="shared" si="0"/>
        <v>0.28125</v>
      </c>
      <c r="O28" s="16">
        <f t="shared" si="0"/>
        <v>0</v>
      </c>
      <c r="P28" s="16">
        <f t="shared" si="0"/>
        <v>0.14285714285714285</v>
      </c>
      <c r="Q28" s="16">
        <f t="shared" si="0"/>
        <v>1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2" spans="2:17" ht="44.25" customHeight="1" thickBot="1" x14ac:dyDescent="0.25">
      <c r="C32" s="53" t="s">
        <v>110</v>
      </c>
      <c r="D32" s="53"/>
      <c r="E32" s="53"/>
      <c r="F32" s="53"/>
      <c r="G32" s="29"/>
      <c r="H32" s="54" t="s">
        <v>111</v>
      </c>
      <c r="I32" s="53"/>
      <c r="J32" s="53"/>
      <c r="K32" s="53"/>
      <c r="L32" s="29"/>
      <c r="M32" s="54" t="s">
        <v>113</v>
      </c>
      <c r="N32" s="53"/>
      <c r="O32" s="53"/>
      <c r="P32" s="53"/>
      <c r="Q32" s="29"/>
    </row>
    <row r="33" spans="2:17" ht="44.25" customHeight="1" thickBot="1" x14ac:dyDescent="0.25">
      <c r="C33" s="38" t="s">
        <v>86</v>
      </c>
      <c r="D33" s="38"/>
      <c r="E33" s="38"/>
      <c r="F33" s="38"/>
      <c r="G33" s="39"/>
      <c r="H33" s="38" t="s">
        <v>86</v>
      </c>
      <c r="I33" s="38"/>
      <c r="J33" s="38"/>
      <c r="K33" s="38"/>
      <c r="L33" s="39"/>
      <c r="M33" s="38" t="s">
        <v>86</v>
      </c>
      <c r="N33" s="38"/>
      <c r="O33" s="38"/>
      <c r="P33" s="38"/>
      <c r="Q33" s="39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15" t="str">
        <f>IF(C35=0,"-",IF(H35=0,"-",(H35-C35)/C35))</f>
        <v>-</v>
      </c>
      <c r="N35" s="15" t="str">
        <f t="shared" ref="N35:N52" si="3">IF(D35=0,"-",IF(I35=0,"-",(I35-D35)/D35))</f>
        <v>-</v>
      </c>
      <c r="O35" s="15" t="str">
        <f t="shared" ref="O35:O52" si="4">IF(E35=0,"-",IF(J35=0,"-",(J35-E35)/E35))</f>
        <v>-</v>
      </c>
      <c r="P35" s="15" t="str">
        <f t="shared" ref="P35:P52" si="5">IF(F35=0,"-",IF(K35=0,"-",(K35-F35)/F35))</f>
        <v>-</v>
      </c>
      <c r="Q35" s="15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15" t="str">
        <f t="shared" ref="M36:M52" si="7">IF(C36=0,"-",IF(H36=0,"-",(H36-C36)/C36))</f>
        <v>-</v>
      </c>
      <c r="N36" s="15" t="str">
        <f t="shared" si="3"/>
        <v>-</v>
      </c>
      <c r="O36" s="15" t="str">
        <f t="shared" si="4"/>
        <v>-</v>
      </c>
      <c r="P36" s="15" t="str">
        <f t="shared" si="5"/>
        <v>-</v>
      </c>
      <c r="Q36" s="15" t="str">
        <f t="shared" si="6"/>
        <v>-</v>
      </c>
    </row>
    <row r="37" spans="2:17" ht="20.100000000000001" customHeight="1" thickBot="1" x14ac:dyDescent="0.25">
      <c r="B37" s="6" t="s">
        <v>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15" t="str">
        <f t="shared" si="7"/>
        <v>-</v>
      </c>
      <c r="N37" s="15" t="str">
        <f t="shared" si="3"/>
        <v>-</v>
      </c>
      <c r="O37" s="15" t="str">
        <f t="shared" si="4"/>
        <v>-</v>
      </c>
      <c r="P37" s="15" t="str">
        <f t="shared" si="5"/>
        <v>-</v>
      </c>
      <c r="Q37" s="15" t="str">
        <f t="shared" si="6"/>
        <v>-</v>
      </c>
    </row>
    <row r="38" spans="2:17" ht="20.100000000000001" customHeight="1" thickBot="1" x14ac:dyDescent="0.25">
      <c r="B38" s="6" t="s">
        <v>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15" t="str">
        <f t="shared" si="7"/>
        <v>-</v>
      </c>
      <c r="N38" s="15" t="str">
        <f t="shared" si="3"/>
        <v>-</v>
      </c>
      <c r="O38" s="15" t="str">
        <f t="shared" si="4"/>
        <v>-</v>
      </c>
      <c r="P38" s="15" t="str">
        <f t="shared" si="5"/>
        <v>-</v>
      </c>
      <c r="Q38" s="15" t="str">
        <f t="shared" si="6"/>
        <v>-</v>
      </c>
    </row>
    <row r="39" spans="2:17" ht="20.100000000000001" customHeight="1" thickBot="1" x14ac:dyDescent="0.25">
      <c r="B39" s="6" t="s">
        <v>6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5" t="str">
        <f t="shared" si="7"/>
        <v>-</v>
      </c>
      <c r="N39" s="15" t="str">
        <f t="shared" si="3"/>
        <v>-</v>
      </c>
      <c r="O39" s="15" t="str">
        <f t="shared" si="4"/>
        <v>-</v>
      </c>
      <c r="P39" s="15" t="str">
        <f t="shared" si="5"/>
        <v>-</v>
      </c>
      <c r="Q39" s="15" t="str">
        <f t="shared" si="6"/>
        <v>-</v>
      </c>
    </row>
    <row r="40" spans="2:17" ht="20.100000000000001" customHeight="1" thickBot="1" x14ac:dyDescent="0.25">
      <c r="B40" s="6" t="s">
        <v>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15" t="str">
        <f t="shared" si="7"/>
        <v>-</v>
      </c>
      <c r="N40" s="15" t="str">
        <f t="shared" si="3"/>
        <v>-</v>
      </c>
      <c r="O40" s="15" t="str">
        <f t="shared" si="4"/>
        <v>-</v>
      </c>
      <c r="P40" s="15" t="str">
        <f t="shared" si="5"/>
        <v>-</v>
      </c>
      <c r="Q40" s="15" t="str">
        <f t="shared" si="6"/>
        <v>-</v>
      </c>
    </row>
    <row r="41" spans="2:17" ht="20.100000000000001" customHeight="1" thickBot="1" x14ac:dyDescent="0.25">
      <c r="B41" s="6" t="s">
        <v>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15" t="str">
        <f t="shared" si="7"/>
        <v>-</v>
      </c>
      <c r="N41" s="15" t="str">
        <f t="shared" si="3"/>
        <v>-</v>
      </c>
      <c r="O41" s="15" t="str">
        <f t="shared" si="4"/>
        <v>-</v>
      </c>
      <c r="P41" s="15" t="str">
        <f t="shared" si="5"/>
        <v>-</v>
      </c>
      <c r="Q41" s="15" t="str">
        <f t="shared" si="6"/>
        <v>-</v>
      </c>
    </row>
    <row r="42" spans="2:17" ht="20.100000000000001" customHeight="1" thickBot="1" x14ac:dyDescent="0.25">
      <c r="B42" s="6" t="s">
        <v>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15" t="str">
        <f t="shared" si="7"/>
        <v>-</v>
      </c>
      <c r="N42" s="15" t="str">
        <f t="shared" si="3"/>
        <v>-</v>
      </c>
      <c r="O42" s="15" t="str">
        <f t="shared" si="4"/>
        <v>-</v>
      </c>
      <c r="P42" s="15" t="str">
        <f t="shared" si="5"/>
        <v>-</v>
      </c>
      <c r="Q42" s="15" t="str">
        <f t="shared" si="6"/>
        <v>-</v>
      </c>
    </row>
    <row r="43" spans="2:17" ht="20.100000000000001" customHeight="1" thickBot="1" x14ac:dyDescent="0.25">
      <c r="B43" s="6" t="s">
        <v>10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15" t="str">
        <f t="shared" si="7"/>
        <v>-</v>
      </c>
      <c r="N43" s="15" t="str">
        <f t="shared" si="3"/>
        <v>-</v>
      </c>
      <c r="O43" s="15" t="str">
        <f t="shared" si="4"/>
        <v>-</v>
      </c>
      <c r="P43" s="15" t="str">
        <f t="shared" si="5"/>
        <v>-</v>
      </c>
      <c r="Q43" s="15" t="str">
        <f t="shared" si="6"/>
        <v>-</v>
      </c>
    </row>
    <row r="44" spans="2:17" ht="20.100000000000001" customHeight="1" thickBot="1" x14ac:dyDescent="0.25">
      <c r="B44" s="6" t="s">
        <v>11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15" t="str">
        <f t="shared" si="7"/>
        <v>-</v>
      </c>
      <c r="N44" s="15" t="str">
        <f t="shared" si="3"/>
        <v>-</v>
      </c>
      <c r="O44" s="15" t="str">
        <f t="shared" si="4"/>
        <v>-</v>
      </c>
      <c r="P44" s="15" t="str">
        <f t="shared" si="5"/>
        <v>-</v>
      </c>
      <c r="Q44" s="15" t="str">
        <f t="shared" si="6"/>
        <v>-</v>
      </c>
    </row>
    <row r="45" spans="2:17" ht="20.100000000000001" customHeight="1" thickBot="1" x14ac:dyDescent="0.25">
      <c r="B45" s="6" t="s">
        <v>12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5" t="str">
        <f t="shared" si="7"/>
        <v>-</v>
      </c>
      <c r="N45" s="15" t="str">
        <f t="shared" si="3"/>
        <v>-</v>
      </c>
      <c r="O45" s="15" t="str">
        <f t="shared" si="4"/>
        <v>-</v>
      </c>
      <c r="P45" s="15" t="str">
        <f t="shared" si="5"/>
        <v>-</v>
      </c>
      <c r="Q45" s="15" t="str">
        <f t="shared" si="6"/>
        <v>-</v>
      </c>
    </row>
    <row r="46" spans="2:17" ht="20.100000000000001" customHeight="1" thickBot="1" x14ac:dyDescent="0.25">
      <c r="B46" s="6" t="s">
        <v>13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15" t="str">
        <f t="shared" si="7"/>
        <v>-</v>
      </c>
      <c r="N46" s="15" t="str">
        <f t="shared" si="3"/>
        <v>-</v>
      </c>
      <c r="O46" s="15" t="str">
        <f t="shared" si="4"/>
        <v>-</v>
      </c>
      <c r="P46" s="15" t="str">
        <f t="shared" si="5"/>
        <v>-</v>
      </c>
      <c r="Q46" s="15" t="str">
        <f t="shared" si="6"/>
        <v>-</v>
      </c>
    </row>
    <row r="47" spans="2:17" ht="20.100000000000001" customHeight="1" thickBot="1" x14ac:dyDescent="0.25">
      <c r="B47" s="6" t="s">
        <v>14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1</v>
      </c>
      <c r="I47" s="26">
        <v>0</v>
      </c>
      <c r="J47" s="26">
        <v>0</v>
      </c>
      <c r="K47" s="26">
        <v>1</v>
      </c>
      <c r="L47" s="26">
        <v>0</v>
      </c>
      <c r="M47" s="15" t="str">
        <f t="shared" si="7"/>
        <v>-</v>
      </c>
      <c r="N47" s="15" t="str">
        <f t="shared" si="3"/>
        <v>-</v>
      </c>
      <c r="O47" s="15" t="str">
        <f t="shared" si="4"/>
        <v>-</v>
      </c>
      <c r="P47" s="15" t="str">
        <f t="shared" si="5"/>
        <v>-</v>
      </c>
      <c r="Q47" s="15" t="str">
        <f t="shared" si="6"/>
        <v>-</v>
      </c>
    </row>
    <row r="48" spans="2:17" ht="20.100000000000001" customHeight="1" thickBot="1" x14ac:dyDescent="0.25">
      <c r="B48" s="6" t="s">
        <v>15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15" t="str">
        <f t="shared" si="7"/>
        <v>-</v>
      </c>
      <c r="N48" s="15" t="str">
        <f t="shared" si="3"/>
        <v>-</v>
      </c>
      <c r="O48" s="15" t="str">
        <f t="shared" si="4"/>
        <v>-</v>
      </c>
      <c r="P48" s="15" t="str">
        <f t="shared" si="5"/>
        <v>-</v>
      </c>
      <c r="Q48" s="15" t="str">
        <f t="shared" si="6"/>
        <v>-</v>
      </c>
    </row>
    <row r="49" spans="2:17" ht="20.100000000000001" customHeight="1" thickBot="1" x14ac:dyDescent="0.25">
      <c r="B49" s="6" t="s">
        <v>16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15" t="str">
        <f t="shared" si="7"/>
        <v>-</v>
      </c>
      <c r="N49" s="15" t="str">
        <f t="shared" si="3"/>
        <v>-</v>
      </c>
      <c r="O49" s="15" t="str">
        <f t="shared" si="4"/>
        <v>-</v>
      </c>
      <c r="P49" s="15" t="str">
        <f t="shared" si="5"/>
        <v>-</v>
      </c>
      <c r="Q49" s="15" t="str">
        <f t="shared" si="6"/>
        <v>-</v>
      </c>
    </row>
    <row r="50" spans="2:17" ht="20.100000000000001" customHeight="1" thickBot="1" x14ac:dyDescent="0.25">
      <c r="B50" s="7" t="s">
        <v>17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15" t="str">
        <f t="shared" si="7"/>
        <v>-</v>
      </c>
      <c r="N50" s="15" t="str">
        <f t="shared" si="3"/>
        <v>-</v>
      </c>
      <c r="O50" s="15" t="str">
        <f t="shared" si="4"/>
        <v>-</v>
      </c>
      <c r="P50" s="15" t="str">
        <f t="shared" si="5"/>
        <v>-</v>
      </c>
      <c r="Q50" s="15" t="str">
        <f t="shared" si="6"/>
        <v>-</v>
      </c>
    </row>
    <row r="51" spans="2:17" ht="20.100000000000001" customHeight="1" thickBot="1" x14ac:dyDescent="0.25">
      <c r="B51" s="8" t="s">
        <v>18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15" t="str">
        <f t="shared" si="7"/>
        <v>-</v>
      </c>
      <c r="N51" s="15" t="str">
        <f t="shared" si="3"/>
        <v>-</v>
      </c>
      <c r="O51" s="15" t="str">
        <f t="shared" si="4"/>
        <v>-</v>
      </c>
      <c r="P51" s="15" t="str">
        <f t="shared" si="5"/>
        <v>-</v>
      </c>
      <c r="Q51" s="15" t="str">
        <f t="shared" si="6"/>
        <v>-</v>
      </c>
    </row>
    <row r="52" spans="2:17" ht="20.100000000000001" customHeight="1" thickBot="1" x14ac:dyDescent="0.25">
      <c r="B52" s="9" t="s">
        <v>19</v>
      </c>
      <c r="C52" s="13">
        <f>SUM(C35:C51)</f>
        <v>0</v>
      </c>
      <c r="D52" s="13">
        <f t="shared" ref="D52:L52" si="8">SUM(D35:D51)</f>
        <v>0</v>
      </c>
      <c r="E52" s="13">
        <f t="shared" si="8"/>
        <v>0</v>
      </c>
      <c r="F52" s="13">
        <f t="shared" si="8"/>
        <v>0</v>
      </c>
      <c r="G52" s="13">
        <f t="shared" si="8"/>
        <v>0</v>
      </c>
      <c r="H52" s="13">
        <f t="shared" si="8"/>
        <v>1</v>
      </c>
      <c r="I52" s="13">
        <f t="shared" si="8"/>
        <v>0</v>
      </c>
      <c r="J52" s="13">
        <f t="shared" si="8"/>
        <v>0</v>
      </c>
      <c r="K52" s="13">
        <f t="shared" si="8"/>
        <v>1</v>
      </c>
      <c r="L52" s="13">
        <f t="shared" si="8"/>
        <v>0</v>
      </c>
      <c r="M52" s="16" t="str">
        <f t="shared" si="7"/>
        <v>-</v>
      </c>
      <c r="N52" s="16" t="str">
        <f t="shared" si="3"/>
        <v>-</v>
      </c>
      <c r="O52" s="16" t="str">
        <f t="shared" si="4"/>
        <v>-</v>
      </c>
      <c r="P52" s="16" t="str">
        <f t="shared" si="5"/>
        <v>-</v>
      </c>
      <c r="Q52" s="16" t="str">
        <f t="shared" si="6"/>
        <v>-</v>
      </c>
    </row>
    <row r="53" spans="2:17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7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8.7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5"/>
      <c r="C9" s="53" t="s">
        <v>110</v>
      </c>
      <c r="D9" s="53"/>
      <c r="E9" s="53"/>
      <c r="F9" s="53"/>
      <c r="G9" s="53"/>
      <c r="H9" s="53"/>
      <c r="I9" s="53"/>
      <c r="J9" s="29"/>
      <c r="K9" s="54" t="s">
        <v>111</v>
      </c>
      <c r="L9" s="53"/>
      <c r="M9" s="53"/>
      <c r="N9" s="53"/>
      <c r="O9" s="53"/>
      <c r="P9" s="53"/>
      <c r="Q9" s="53"/>
      <c r="R9" s="29"/>
      <c r="S9" s="30" t="s">
        <v>110</v>
      </c>
      <c r="T9" s="30"/>
      <c r="U9" s="30"/>
      <c r="V9" s="30"/>
      <c r="W9" s="30" t="s">
        <v>111</v>
      </c>
      <c r="X9" s="30"/>
      <c r="Y9" s="30"/>
      <c r="Z9" s="30"/>
    </row>
    <row r="10" spans="2:26" ht="44.25" customHeight="1" thickBot="1" x14ac:dyDescent="0.25">
      <c r="B10" s="55"/>
      <c r="C10" s="57" t="s">
        <v>96</v>
      </c>
      <c r="D10" s="56"/>
      <c r="E10" s="56"/>
      <c r="F10" s="56"/>
      <c r="G10" s="56" t="s">
        <v>97</v>
      </c>
      <c r="H10" s="56"/>
      <c r="I10" s="56"/>
      <c r="J10" s="56"/>
      <c r="K10" s="56" t="s">
        <v>96</v>
      </c>
      <c r="L10" s="56"/>
      <c r="M10" s="56"/>
      <c r="N10" s="56"/>
      <c r="O10" s="56" t="s">
        <v>97</v>
      </c>
      <c r="P10" s="56"/>
      <c r="Q10" s="56"/>
      <c r="R10" s="56"/>
      <c r="S10" s="56" t="s">
        <v>98</v>
      </c>
      <c r="T10" s="56"/>
      <c r="U10" s="56"/>
      <c r="V10" s="56"/>
      <c r="W10" s="56"/>
      <c r="X10" s="56"/>
      <c r="Y10" s="56"/>
      <c r="Z10" s="56"/>
    </row>
    <row r="11" spans="2:26" ht="44.25" customHeight="1" thickBot="1" x14ac:dyDescent="0.25">
      <c r="B11" s="55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26">
        <v>12</v>
      </c>
      <c r="D12" s="26">
        <v>5</v>
      </c>
      <c r="E12" s="26">
        <v>4</v>
      </c>
      <c r="F12" s="26">
        <v>3</v>
      </c>
      <c r="G12" s="26">
        <v>0</v>
      </c>
      <c r="H12" s="26">
        <v>0</v>
      </c>
      <c r="I12" s="26">
        <v>0</v>
      </c>
      <c r="J12" s="26">
        <v>0</v>
      </c>
      <c r="K12" s="26">
        <v>23</v>
      </c>
      <c r="L12" s="26">
        <v>13</v>
      </c>
      <c r="M12" s="26">
        <v>9</v>
      </c>
      <c r="N12" s="26">
        <v>1</v>
      </c>
      <c r="O12" s="26">
        <v>3</v>
      </c>
      <c r="P12" s="26">
        <v>1</v>
      </c>
      <c r="Q12" s="26">
        <v>2</v>
      </c>
      <c r="R12" s="26">
        <v>0</v>
      </c>
      <c r="S12" s="26">
        <f>SUM(T12:V12)</f>
        <v>12</v>
      </c>
      <c r="T12" s="26">
        <f>SUM(D12,H12)</f>
        <v>5</v>
      </c>
      <c r="U12" s="26">
        <f t="shared" ref="U12:V12" si="0">SUM(E12,I12)</f>
        <v>4</v>
      </c>
      <c r="V12" s="26">
        <f t="shared" si="0"/>
        <v>3</v>
      </c>
      <c r="W12" s="26">
        <f>SUM(X12:Z12)</f>
        <v>26</v>
      </c>
      <c r="X12" s="26">
        <f>SUM(L12,P12)</f>
        <v>14</v>
      </c>
      <c r="Y12" s="26">
        <f t="shared" ref="Y12:Z12" si="1">SUM(M12,Q12)</f>
        <v>11</v>
      </c>
      <c r="Z12" s="26">
        <f t="shared" si="1"/>
        <v>1</v>
      </c>
    </row>
    <row r="13" spans="2:26" ht="20.100000000000001" customHeight="1" thickBot="1" x14ac:dyDescent="0.25">
      <c r="B13" s="6" t="s">
        <v>3</v>
      </c>
      <c r="C13" s="26">
        <v>2</v>
      </c>
      <c r="D13" s="26">
        <v>2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1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f t="shared" ref="S13:S28" si="2">SUM(T13:V13)</f>
        <v>2</v>
      </c>
      <c r="T13" s="26">
        <f t="shared" ref="T13:T28" si="3">SUM(D13,H13)</f>
        <v>2</v>
      </c>
      <c r="U13" s="26">
        <f t="shared" ref="U13:U28" si="4">SUM(E13,I13)</f>
        <v>0</v>
      </c>
      <c r="V13" s="26">
        <f t="shared" ref="V13:V28" si="5">SUM(F13,J13)</f>
        <v>0</v>
      </c>
      <c r="W13" s="26">
        <f t="shared" ref="W13:W28" si="6">SUM(X13:Z13)</f>
        <v>1</v>
      </c>
      <c r="X13" s="26">
        <f t="shared" ref="X13:X28" si="7">SUM(L13,P13)</f>
        <v>0</v>
      </c>
      <c r="Y13" s="26">
        <f t="shared" ref="Y13:Y28" si="8">SUM(M13,Q13)</f>
        <v>1</v>
      </c>
      <c r="Z13" s="26">
        <f t="shared" ref="Z13:Z28" si="9">SUM(N13,R13)</f>
        <v>0</v>
      </c>
    </row>
    <row r="14" spans="2:26" ht="20.100000000000001" customHeight="1" thickBot="1" x14ac:dyDescent="0.25">
      <c r="B14" s="6" t="s">
        <v>4</v>
      </c>
      <c r="C14" s="26">
        <v>2</v>
      </c>
      <c r="D14" s="26">
        <v>2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2</v>
      </c>
      <c r="L14" s="26">
        <v>1</v>
      </c>
      <c r="M14" s="26">
        <v>1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f t="shared" si="2"/>
        <v>2</v>
      </c>
      <c r="T14" s="26">
        <f t="shared" si="3"/>
        <v>2</v>
      </c>
      <c r="U14" s="26">
        <f t="shared" si="4"/>
        <v>0</v>
      </c>
      <c r="V14" s="26">
        <f t="shared" si="5"/>
        <v>0</v>
      </c>
      <c r="W14" s="26">
        <f t="shared" si="6"/>
        <v>2</v>
      </c>
      <c r="X14" s="26">
        <f t="shared" si="7"/>
        <v>1</v>
      </c>
      <c r="Y14" s="26">
        <f t="shared" si="8"/>
        <v>1</v>
      </c>
      <c r="Z14" s="26">
        <f t="shared" si="9"/>
        <v>0</v>
      </c>
    </row>
    <row r="15" spans="2:26" ht="20.100000000000001" customHeight="1" thickBot="1" x14ac:dyDescent="0.25">
      <c r="B15" s="6" t="s">
        <v>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2</v>
      </c>
      <c r="L15" s="26">
        <v>1</v>
      </c>
      <c r="M15" s="26">
        <v>1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f t="shared" si="2"/>
        <v>0</v>
      </c>
      <c r="T15" s="26">
        <f t="shared" si="3"/>
        <v>0</v>
      </c>
      <c r="U15" s="26">
        <f t="shared" si="4"/>
        <v>0</v>
      </c>
      <c r="V15" s="26">
        <f t="shared" si="5"/>
        <v>0</v>
      </c>
      <c r="W15" s="26">
        <f t="shared" si="6"/>
        <v>2</v>
      </c>
      <c r="X15" s="26">
        <f t="shared" si="7"/>
        <v>1</v>
      </c>
      <c r="Y15" s="26">
        <f t="shared" si="8"/>
        <v>1</v>
      </c>
      <c r="Z15" s="26">
        <f t="shared" si="9"/>
        <v>0</v>
      </c>
    </row>
    <row r="16" spans="2:26" ht="20.100000000000001" customHeight="1" thickBot="1" x14ac:dyDescent="0.25">
      <c r="B16" s="6" t="s">
        <v>6</v>
      </c>
      <c r="C16" s="26">
        <v>2</v>
      </c>
      <c r="D16" s="26">
        <v>2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2</v>
      </c>
      <c r="L16" s="26">
        <v>2</v>
      </c>
      <c r="M16" s="26">
        <v>0</v>
      </c>
      <c r="N16" s="26">
        <v>0</v>
      </c>
      <c r="O16" s="26">
        <v>1</v>
      </c>
      <c r="P16" s="26">
        <v>1</v>
      </c>
      <c r="Q16" s="26">
        <v>0</v>
      </c>
      <c r="R16" s="26">
        <v>0</v>
      </c>
      <c r="S16" s="26">
        <f t="shared" si="2"/>
        <v>2</v>
      </c>
      <c r="T16" s="26">
        <f t="shared" si="3"/>
        <v>2</v>
      </c>
      <c r="U16" s="26">
        <f t="shared" si="4"/>
        <v>0</v>
      </c>
      <c r="V16" s="26">
        <f t="shared" si="5"/>
        <v>0</v>
      </c>
      <c r="W16" s="26">
        <f t="shared" si="6"/>
        <v>3</v>
      </c>
      <c r="X16" s="26">
        <f t="shared" si="7"/>
        <v>3</v>
      </c>
      <c r="Y16" s="26">
        <f t="shared" si="8"/>
        <v>0</v>
      </c>
      <c r="Z16" s="26">
        <f t="shared" si="9"/>
        <v>0</v>
      </c>
    </row>
    <row r="17" spans="2:26" ht="20.100000000000001" customHeight="1" thickBot="1" x14ac:dyDescent="0.25">
      <c r="B17" s="6" t="s">
        <v>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f t="shared" si="2"/>
        <v>0</v>
      </c>
      <c r="T17" s="26">
        <f t="shared" si="3"/>
        <v>0</v>
      </c>
      <c r="U17" s="26">
        <f t="shared" si="4"/>
        <v>0</v>
      </c>
      <c r="V17" s="26">
        <f t="shared" si="5"/>
        <v>0</v>
      </c>
      <c r="W17" s="26">
        <f t="shared" si="6"/>
        <v>0</v>
      </c>
      <c r="X17" s="26">
        <f t="shared" si="7"/>
        <v>0</v>
      </c>
      <c r="Y17" s="26">
        <f t="shared" si="8"/>
        <v>0</v>
      </c>
      <c r="Z17" s="26">
        <f t="shared" si="9"/>
        <v>0</v>
      </c>
    </row>
    <row r="18" spans="2:26" ht="20.100000000000001" customHeight="1" thickBot="1" x14ac:dyDescent="0.25">
      <c r="B18" s="6" t="s">
        <v>8</v>
      </c>
      <c r="C18" s="26">
        <v>4</v>
      </c>
      <c r="D18" s="26">
        <v>3</v>
      </c>
      <c r="E18" s="26">
        <v>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2</v>
      </c>
      <c r="L18" s="26">
        <v>1</v>
      </c>
      <c r="M18" s="26">
        <v>1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f t="shared" si="2"/>
        <v>4</v>
      </c>
      <c r="T18" s="26">
        <f t="shared" si="3"/>
        <v>3</v>
      </c>
      <c r="U18" s="26">
        <f t="shared" si="4"/>
        <v>1</v>
      </c>
      <c r="V18" s="26">
        <f t="shared" si="5"/>
        <v>0</v>
      </c>
      <c r="W18" s="26">
        <f t="shared" si="6"/>
        <v>2</v>
      </c>
      <c r="X18" s="26">
        <f t="shared" si="7"/>
        <v>1</v>
      </c>
      <c r="Y18" s="26">
        <f t="shared" si="8"/>
        <v>1</v>
      </c>
      <c r="Z18" s="26">
        <f t="shared" si="9"/>
        <v>0</v>
      </c>
    </row>
    <row r="19" spans="2:26" ht="20.100000000000001" customHeight="1" thickBot="1" x14ac:dyDescent="0.25">
      <c r="B19" s="6" t="s">
        <v>9</v>
      </c>
      <c r="C19" s="26">
        <v>1</v>
      </c>
      <c r="D19" s="26">
        <v>1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</v>
      </c>
      <c r="P19" s="26">
        <v>0</v>
      </c>
      <c r="Q19" s="26">
        <v>1</v>
      </c>
      <c r="R19" s="26">
        <v>0</v>
      </c>
      <c r="S19" s="26">
        <f t="shared" si="2"/>
        <v>1</v>
      </c>
      <c r="T19" s="26">
        <f t="shared" si="3"/>
        <v>1</v>
      </c>
      <c r="U19" s="26">
        <f t="shared" si="4"/>
        <v>0</v>
      </c>
      <c r="V19" s="26">
        <f t="shared" si="5"/>
        <v>0</v>
      </c>
      <c r="W19" s="26">
        <f t="shared" si="6"/>
        <v>1</v>
      </c>
      <c r="X19" s="26">
        <f t="shared" si="7"/>
        <v>0</v>
      </c>
      <c r="Y19" s="26">
        <f t="shared" si="8"/>
        <v>1</v>
      </c>
      <c r="Z19" s="26">
        <f t="shared" si="9"/>
        <v>0</v>
      </c>
    </row>
    <row r="20" spans="2:26" ht="20.100000000000001" customHeight="1" thickBot="1" x14ac:dyDescent="0.25">
      <c r="B20" s="6" t="s">
        <v>10</v>
      </c>
      <c r="C20" s="26">
        <v>10</v>
      </c>
      <c r="D20" s="26">
        <v>3</v>
      </c>
      <c r="E20" s="26">
        <v>1</v>
      </c>
      <c r="F20" s="26">
        <v>6</v>
      </c>
      <c r="G20" s="26">
        <v>5</v>
      </c>
      <c r="H20" s="26">
        <v>5</v>
      </c>
      <c r="I20" s="26">
        <v>0</v>
      </c>
      <c r="J20" s="26">
        <v>0</v>
      </c>
      <c r="K20" s="26">
        <v>9</v>
      </c>
      <c r="L20" s="26">
        <v>4</v>
      </c>
      <c r="M20" s="26">
        <v>1</v>
      </c>
      <c r="N20" s="26">
        <v>4</v>
      </c>
      <c r="O20" s="26">
        <v>2</v>
      </c>
      <c r="P20" s="26">
        <v>1</v>
      </c>
      <c r="Q20" s="26">
        <v>1</v>
      </c>
      <c r="R20" s="26">
        <v>0</v>
      </c>
      <c r="S20" s="26">
        <f t="shared" si="2"/>
        <v>15</v>
      </c>
      <c r="T20" s="26">
        <f t="shared" si="3"/>
        <v>8</v>
      </c>
      <c r="U20" s="26">
        <f t="shared" si="4"/>
        <v>1</v>
      </c>
      <c r="V20" s="26">
        <f t="shared" si="5"/>
        <v>6</v>
      </c>
      <c r="W20" s="26">
        <f t="shared" si="6"/>
        <v>11</v>
      </c>
      <c r="X20" s="26">
        <f t="shared" si="7"/>
        <v>5</v>
      </c>
      <c r="Y20" s="26">
        <f t="shared" si="8"/>
        <v>2</v>
      </c>
      <c r="Z20" s="26">
        <f t="shared" si="9"/>
        <v>4</v>
      </c>
    </row>
    <row r="21" spans="2:26" ht="20.100000000000001" customHeight="1" thickBot="1" x14ac:dyDescent="0.25">
      <c r="B21" s="6" t="s">
        <v>11</v>
      </c>
      <c r="C21" s="26">
        <v>4</v>
      </c>
      <c r="D21" s="26">
        <v>2</v>
      </c>
      <c r="E21" s="26">
        <v>1</v>
      </c>
      <c r="F21" s="26">
        <v>1</v>
      </c>
      <c r="G21" s="26">
        <v>1</v>
      </c>
      <c r="H21" s="26">
        <v>0</v>
      </c>
      <c r="I21" s="26">
        <v>1</v>
      </c>
      <c r="J21" s="26">
        <v>0</v>
      </c>
      <c r="K21" s="26">
        <v>7</v>
      </c>
      <c r="L21" s="26">
        <v>4</v>
      </c>
      <c r="M21" s="26">
        <v>1</v>
      </c>
      <c r="N21" s="26">
        <v>2</v>
      </c>
      <c r="O21" s="26">
        <v>4</v>
      </c>
      <c r="P21" s="26">
        <v>3</v>
      </c>
      <c r="Q21" s="26">
        <v>1</v>
      </c>
      <c r="R21" s="26">
        <v>0</v>
      </c>
      <c r="S21" s="26">
        <f t="shared" si="2"/>
        <v>5</v>
      </c>
      <c r="T21" s="26">
        <f t="shared" si="3"/>
        <v>2</v>
      </c>
      <c r="U21" s="26">
        <f t="shared" si="4"/>
        <v>2</v>
      </c>
      <c r="V21" s="26">
        <f t="shared" si="5"/>
        <v>1</v>
      </c>
      <c r="W21" s="26">
        <f t="shared" si="6"/>
        <v>11</v>
      </c>
      <c r="X21" s="26">
        <f t="shared" si="7"/>
        <v>7</v>
      </c>
      <c r="Y21" s="26">
        <f t="shared" si="8"/>
        <v>2</v>
      </c>
      <c r="Z21" s="26">
        <f t="shared" si="9"/>
        <v>2</v>
      </c>
    </row>
    <row r="22" spans="2:26" ht="20.100000000000001" customHeight="1" thickBot="1" x14ac:dyDescent="0.25">
      <c r="B22" s="6" t="s">
        <v>12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f t="shared" si="2"/>
        <v>0</v>
      </c>
      <c r="T22" s="26">
        <f t="shared" si="3"/>
        <v>0</v>
      </c>
      <c r="U22" s="26">
        <f t="shared" si="4"/>
        <v>0</v>
      </c>
      <c r="V22" s="26">
        <f t="shared" si="5"/>
        <v>0</v>
      </c>
      <c r="W22" s="26">
        <f t="shared" si="6"/>
        <v>0</v>
      </c>
      <c r="X22" s="26">
        <f t="shared" si="7"/>
        <v>0</v>
      </c>
      <c r="Y22" s="26">
        <f t="shared" si="8"/>
        <v>0</v>
      </c>
      <c r="Z22" s="26">
        <f t="shared" si="9"/>
        <v>0</v>
      </c>
    </row>
    <row r="23" spans="2:26" ht="20.100000000000001" customHeight="1" thickBot="1" x14ac:dyDescent="0.25">
      <c r="B23" s="6" t="s">
        <v>13</v>
      </c>
      <c r="C23" s="26">
        <v>1</v>
      </c>
      <c r="D23" s="26">
        <v>0</v>
      </c>
      <c r="E23" s="26">
        <v>0</v>
      </c>
      <c r="F23" s="26">
        <v>1</v>
      </c>
      <c r="G23" s="26">
        <v>1</v>
      </c>
      <c r="H23" s="26">
        <v>1</v>
      </c>
      <c r="I23" s="26">
        <v>0</v>
      </c>
      <c r="J23" s="26">
        <v>0</v>
      </c>
      <c r="K23" s="26">
        <v>1</v>
      </c>
      <c r="L23" s="26">
        <v>1</v>
      </c>
      <c r="M23" s="26">
        <v>0</v>
      </c>
      <c r="N23" s="26">
        <v>0</v>
      </c>
      <c r="O23" s="26">
        <v>1</v>
      </c>
      <c r="P23" s="26">
        <v>0</v>
      </c>
      <c r="Q23" s="26">
        <v>0</v>
      </c>
      <c r="R23" s="26">
        <v>1</v>
      </c>
      <c r="S23" s="26">
        <f t="shared" si="2"/>
        <v>2</v>
      </c>
      <c r="T23" s="26">
        <f t="shared" si="3"/>
        <v>1</v>
      </c>
      <c r="U23" s="26">
        <f t="shared" si="4"/>
        <v>0</v>
      </c>
      <c r="V23" s="26">
        <f t="shared" si="5"/>
        <v>1</v>
      </c>
      <c r="W23" s="26">
        <f t="shared" si="6"/>
        <v>2</v>
      </c>
      <c r="X23" s="26">
        <f t="shared" si="7"/>
        <v>1</v>
      </c>
      <c r="Y23" s="26">
        <f t="shared" si="8"/>
        <v>0</v>
      </c>
      <c r="Z23" s="26">
        <f t="shared" si="9"/>
        <v>1</v>
      </c>
    </row>
    <row r="24" spans="2:26" ht="20.100000000000001" customHeight="1" thickBot="1" x14ac:dyDescent="0.25">
      <c r="B24" s="6" t="s">
        <v>14</v>
      </c>
      <c r="C24" s="26">
        <v>6</v>
      </c>
      <c r="D24" s="26">
        <v>4</v>
      </c>
      <c r="E24" s="26">
        <v>1</v>
      </c>
      <c r="F24" s="26">
        <v>1</v>
      </c>
      <c r="G24" s="26">
        <v>3</v>
      </c>
      <c r="H24" s="26">
        <v>2</v>
      </c>
      <c r="I24" s="26">
        <v>1</v>
      </c>
      <c r="J24" s="26">
        <v>0</v>
      </c>
      <c r="K24" s="26">
        <v>6</v>
      </c>
      <c r="L24" s="26">
        <v>5</v>
      </c>
      <c r="M24" s="26">
        <v>1</v>
      </c>
      <c r="N24" s="26">
        <v>0</v>
      </c>
      <c r="O24" s="26">
        <v>1</v>
      </c>
      <c r="P24" s="26">
        <v>1</v>
      </c>
      <c r="Q24" s="26">
        <v>0</v>
      </c>
      <c r="R24" s="26">
        <v>0</v>
      </c>
      <c r="S24" s="26">
        <f t="shared" si="2"/>
        <v>9</v>
      </c>
      <c r="T24" s="26">
        <f t="shared" si="3"/>
        <v>6</v>
      </c>
      <c r="U24" s="26">
        <f t="shared" si="4"/>
        <v>2</v>
      </c>
      <c r="V24" s="26">
        <f t="shared" si="5"/>
        <v>1</v>
      </c>
      <c r="W24" s="26">
        <f t="shared" si="6"/>
        <v>7</v>
      </c>
      <c r="X24" s="26">
        <f t="shared" si="7"/>
        <v>6</v>
      </c>
      <c r="Y24" s="26">
        <f t="shared" si="8"/>
        <v>1</v>
      </c>
      <c r="Z24" s="26">
        <f t="shared" si="9"/>
        <v>0</v>
      </c>
    </row>
    <row r="25" spans="2:26" ht="20.100000000000001" customHeight="1" thickBot="1" x14ac:dyDescent="0.25">
      <c r="B25" s="6" t="s">
        <v>15</v>
      </c>
      <c r="C25" s="26">
        <v>1</v>
      </c>
      <c r="D25" s="26">
        <v>1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f t="shared" si="2"/>
        <v>1</v>
      </c>
      <c r="T25" s="26">
        <f t="shared" si="3"/>
        <v>1</v>
      </c>
      <c r="U25" s="26">
        <f t="shared" si="4"/>
        <v>0</v>
      </c>
      <c r="V25" s="26">
        <f t="shared" si="5"/>
        <v>0</v>
      </c>
      <c r="W25" s="26">
        <f t="shared" si="6"/>
        <v>0</v>
      </c>
      <c r="X25" s="26">
        <f t="shared" si="7"/>
        <v>0</v>
      </c>
      <c r="Y25" s="26">
        <f t="shared" si="8"/>
        <v>0</v>
      </c>
      <c r="Z25" s="26">
        <f t="shared" si="9"/>
        <v>0</v>
      </c>
    </row>
    <row r="26" spans="2:26" ht="20.100000000000001" customHeight="1" thickBot="1" x14ac:dyDescent="0.25">
      <c r="B26" s="6" t="s">
        <v>16</v>
      </c>
      <c r="C26" s="26">
        <v>1</v>
      </c>
      <c r="D26" s="26">
        <v>0</v>
      </c>
      <c r="E26" s="26">
        <v>1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f t="shared" si="2"/>
        <v>1</v>
      </c>
      <c r="T26" s="26">
        <f t="shared" si="3"/>
        <v>0</v>
      </c>
      <c r="U26" s="26">
        <f t="shared" si="4"/>
        <v>1</v>
      </c>
      <c r="V26" s="26">
        <f t="shared" si="5"/>
        <v>0</v>
      </c>
      <c r="W26" s="26">
        <f t="shared" si="6"/>
        <v>0</v>
      </c>
      <c r="X26" s="26">
        <f t="shared" si="7"/>
        <v>0</v>
      </c>
      <c r="Y26" s="26">
        <f t="shared" si="8"/>
        <v>0</v>
      </c>
      <c r="Z26" s="26">
        <f t="shared" si="9"/>
        <v>0</v>
      </c>
    </row>
    <row r="27" spans="2:26" ht="20.100000000000001" customHeight="1" thickBot="1" x14ac:dyDescent="0.25">
      <c r="B27" s="7" t="s">
        <v>17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1</v>
      </c>
      <c r="L27" s="26">
        <v>1</v>
      </c>
      <c r="M27" s="26">
        <v>0</v>
      </c>
      <c r="N27" s="26">
        <v>0</v>
      </c>
      <c r="O27" s="26">
        <v>1</v>
      </c>
      <c r="P27" s="26">
        <v>1</v>
      </c>
      <c r="Q27" s="26">
        <v>0</v>
      </c>
      <c r="R27" s="26">
        <v>0</v>
      </c>
      <c r="S27" s="26">
        <f t="shared" si="2"/>
        <v>0</v>
      </c>
      <c r="T27" s="26">
        <f t="shared" si="3"/>
        <v>0</v>
      </c>
      <c r="U27" s="26">
        <f t="shared" si="4"/>
        <v>0</v>
      </c>
      <c r="V27" s="26">
        <f t="shared" si="5"/>
        <v>0</v>
      </c>
      <c r="W27" s="26">
        <f t="shared" si="6"/>
        <v>2</v>
      </c>
      <c r="X27" s="26">
        <f t="shared" si="7"/>
        <v>2</v>
      </c>
      <c r="Y27" s="26">
        <f t="shared" si="8"/>
        <v>0</v>
      </c>
      <c r="Z27" s="26">
        <f t="shared" si="9"/>
        <v>0</v>
      </c>
    </row>
    <row r="28" spans="2:26" ht="20.100000000000001" customHeight="1" thickBot="1" x14ac:dyDescent="0.25">
      <c r="B28" s="8" t="s">
        <v>18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f t="shared" si="2"/>
        <v>0</v>
      </c>
      <c r="T28" s="26">
        <f t="shared" si="3"/>
        <v>0</v>
      </c>
      <c r="U28" s="26">
        <f t="shared" si="4"/>
        <v>0</v>
      </c>
      <c r="V28" s="26">
        <f t="shared" si="5"/>
        <v>0</v>
      </c>
      <c r="W28" s="26">
        <f t="shared" si="6"/>
        <v>0</v>
      </c>
      <c r="X28" s="26">
        <f t="shared" si="7"/>
        <v>0</v>
      </c>
      <c r="Y28" s="26">
        <f t="shared" si="8"/>
        <v>0</v>
      </c>
      <c r="Z28" s="26">
        <f t="shared" si="9"/>
        <v>0</v>
      </c>
    </row>
    <row r="29" spans="2:26" ht="20.100000000000001" customHeight="1" thickBot="1" x14ac:dyDescent="0.25">
      <c r="B29" s="9" t="s">
        <v>33</v>
      </c>
      <c r="C29" s="13">
        <f>SUM(C12:C28)</f>
        <v>46</v>
      </c>
      <c r="D29" s="13">
        <f t="shared" ref="D29:R29" si="10">SUM(D12:D28)</f>
        <v>25</v>
      </c>
      <c r="E29" s="13">
        <f t="shared" si="10"/>
        <v>9</v>
      </c>
      <c r="F29" s="13">
        <f t="shared" si="10"/>
        <v>12</v>
      </c>
      <c r="G29" s="13">
        <f t="shared" si="10"/>
        <v>10</v>
      </c>
      <c r="H29" s="13">
        <f t="shared" si="10"/>
        <v>8</v>
      </c>
      <c r="I29" s="13">
        <f t="shared" si="10"/>
        <v>2</v>
      </c>
      <c r="J29" s="13">
        <f t="shared" si="10"/>
        <v>0</v>
      </c>
      <c r="K29" s="13">
        <f t="shared" si="10"/>
        <v>56</v>
      </c>
      <c r="L29" s="13">
        <f t="shared" si="10"/>
        <v>33</v>
      </c>
      <c r="M29" s="13">
        <f t="shared" si="10"/>
        <v>16</v>
      </c>
      <c r="N29" s="13">
        <f t="shared" si="10"/>
        <v>7</v>
      </c>
      <c r="O29" s="13">
        <f t="shared" si="10"/>
        <v>14</v>
      </c>
      <c r="P29" s="13">
        <f t="shared" si="10"/>
        <v>8</v>
      </c>
      <c r="Q29" s="13">
        <f t="shared" si="10"/>
        <v>5</v>
      </c>
      <c r="R29" s="13">
        <f t="shared" si="10"/>
        <v>1</v>
      </c>
      <c r="S29" s="13">
        <f>SUM(S12:S28)</f>
        <v>56</v>
      </c>
      <c r="T29" s="13">
        <f t="shared" ref="T29:Z29" si="11">SUM(T12:T28)</f>
        <v>33</v>
      </c>
      <c r="U29" s="13">
        <f t="shared" si="11"/>
        <v>11</v>
      </c>
      <c r="V29" s="13">
        <f t="shared" si="11"/>
        <v>12</v>
      </c>
      <c r="W29" s="13">
        <f t="shared" si="11"/>
        <v>70</v>
      </c>
      <c r="X29" s="13">
        <f t="shared" si="11"/>
        <v>41</v>
      </c>
      <c r="Y29" s="13">
        <f t="shared" si="11"/>
        <v>21</v>
      </c>
      <c r="Z29" s="13">
        <f t="shared" si="11"/>
        <v>8</v>
      </c>
    </row>
    <row r="30" spans="2:26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3" spans="2:14" ht="44.25" customHeight="1" thickBot="1" x14ac:dyDescent="0.25">
      <c r="B33" s="20"/>
      <c r="C33" s="30" t="s">
        <v>113</v>
      </c>
      <c r="D33" s="30"/>
      <c r="E33" s="30"/>
      <c r="F33" s="30"/>
      <c r="G33" s="30" t="s">
        <v>113</v>
      </c>
      <c r="H33" s="30"/>
      <c r="I33" s="30"/>
      <c r="J33" s="30"/>
      <c r="K33" s="30" t="s">
        <v>113</v>
      </c>
      <c r="L33" s="30"/>
      <c r="M33" s="30"/>
      <c r="N33" s="30"/>
    </row>
    <row r="34" spans="2:14" ht="44.25" customHeight="1" thickBot="1" x14ac:dyDescent="0.25">
      <c r="B34" s="20"/>
      <c r="C34" s="57" t="s">
        <v>99</v>
      </c>
      <c r="D34" s="56"/>
      <c r="E34" s="56"/>
      <c r="F34" s="56"/>
      <c r="G34" s="57" t="s">
        <v>101</v>
      </c>
      <c r="H34" s="56"/>
      <c r="I34" s="56"/>
      <c r="J34" s="56"/>
      <c r="K34" s="57" t="s">
        <v>100</v>
      </c>
      <c r="L34" s="56"/>
      <c r="M34" s="56"/>
      <c r="N34" s="56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12">IF(C12=0,"-",IF(K12=0,"-",(K12-C12)/C12))</f>
        <v>0.91666666666666663</v>
      </c>
      <c r="D36" s="15">
        <f t="shared" si="12"/>
        <v>1.6</v>
      </c>
      <c r="E36" s="15">
        <f t="shared" si="12"/>
        <v>1.25</v>
      </c>
      <c r="F36" s="15">
        <f t="shared" si="12"/>
        <v>-0.66666666666666663</v>
      </c>
      <c r="G36" s="15" t="str">
        <f t="shared" si="12"/>
        <v>-</v>
      </c>
      <c r="H36" s="15" t="str">
        <f t="shared" si="12"/>
        <v>-</v>
      </c>
      <c r="I36" s="15" t="str">
        <f t="shared" si="12"/>
        <v>-</v>
      </c>
      <c r="J36" s="15" t="str">
        <f t="shared" si="12"/>
        <v>-</v>
      </c>
      <c r="K36" s="15">
        <f>IF(S12=0,"-",IF(W12=0,"-",(W12-S12)/S12))</f>
        <v>1.1666666666666667</v>
      </c>
      <c r="L36" s="15">
        <f>IF(T12=0,"-",IF(X12=0,"-",(X12-T12)/T12))</f>
        <v>1.8</v>
      </c>
      <c r="M36" s="15">
        <f>IF(U12=0,"-",IF(Y12=0,"-",(Y12-U12)/U12))</f>
        <v>1.75</v>
      </c>
      <c r="N36" s="15">
        <f>IF(V12=0,"-",IF(Z12=0,"-",(Z12-V12)/V12))</f>
        <v>-0.66666666666666663</v>
      </c>
    </row>
    <row r="37" spans="2:14" ht="20.100000000000001" customHeight="1" thickBot="1" x14ac:dyDescent="0.25">
      <c r="B37" s="6" t="s">
        <v>3</v>
      </c>
      <c r="C37" s="15">
        <f t="shared" ref="C37:J37" si="13">IF(C13=0,"-",IF(K13=0,"-",(K13-C13)/C13))</f>
        <v>-0.5</v>
      </c>
      <c r="D37" s="15" t="str">
        <f t="shared" si="13"/>
        <v>-</v>
      </c>
      <c r="E37" s="15" t="str">
        <f t="shared" si="13"/>
        <v>-</v>
      </c>
      <c r="F37" s="15" t="str">
        <f t="shared" si="13"/>
        <v>-</v>
      </c>
      <c r="G37" s="15" t="str">
        <f t="shared" si="13"/>
        <v>-</v>
      </c>
      <c r="H37" s="15" t="str">
        <f t="shared" si="13"/>
        <v>-</v>
      </c>
      <c r="I37" s="15" t="str">
        <f t="shared" si="13"/>
        <v>-</v>
      </c>
      <c r="J37" s="15" t="str">
        <f t="shared" si="13"/>
        <v>-</v>
      </c>
      <c r="K37" s="15">
        <f t="shared" ref="K37:N37" si="14">IF(S13=0,"-",IF(W13=0,"-",(W13-S13)/S13))</f>
        <v>-0.5</v>
      </c>
      <c r="L37" s="15" t="str">
        <f t="shared" si="14"/>
        <v>-</v>
      </c>
      <c r="M37" s="15" t="str">
        <f t="shared" si="14"/>
        <v>-</v>
      </c>
      <c r="N37" s="15" t="str">
        <f t="shared" si="14"/>
        <v>-</v>
      </c>
    </row>
    <row r="38" spans="2:14" ht="20.100000000000001" customHeight="1" thickBot="1" x14ac:dyDescent="0.25">
      <c r="B38" s="6" t="s">
        <v>4</v>
      </c>
      <c r="C38" s="15">
        <f t="shared" ref="C38:J38" si="15">IF(C14=0,"-",IF(K14=0,"-",(K14-C14)/C14))</f>
        <v>0</v>
      </c>
      <c r="D38" s="15">
        <f t="shared" si="15"/>
        <v>-0.5</v>
      </c>
      <c r="E38" s="15" t="str">
        <f t="shared" si="15"/>
        <v>-</v>
      </c>
      <c r="F38" s="15" t="str">
        <f t="shared" si="15"/>
        <v>-</v>
      </c>
      <c r="G38" s="15" t="str">
        <f t="shared" si="15"/>
        <v>-</v>
      </c>
      <c r="H38" s="15" t="str">
        <f t="shared" si="15"/>
        <v>-</v>
      </c>
      <c r="I38" s="15" t="str">
        <f t="shared" si="15"/>
        <v>-</v>
      </c>
      <c r="J38" s="15" t="str">
        <f t="shared" si="15"/>
        <v>-</v>
      </c>
      <c r="K38" s="15">
        <f t="shared" ref="K38:N38" si="16">IF(S14=0,"-",IF(W14=0,"-",(W14-S14)/S14))</f>
        <v>0</v>
      </c>
      <c r="L38" s="15">
        <f t="shared" si="16"/>
        <v>-0.5</v>
      </c>
      <c r="M38" s="15" t="str">
        <f t="shared" si="16"/>
        <v>-</v>
      </c>
      <c r="N38" s="15" t="str">
        <f t="shared" si="16"/>
        <v>-</v>
      </c>
    </row>
    <row r="39" spans="2:14" ht="20.100000000000001" customHeight="1" thickBot="1" x14ac:dyDescent="0.25">
      <c r="B39" s="6" t="s">
        <v>5</v>
      </c>
      <c r="C39" s="15" t="str">
        <f t="shared" ref="C39:J39" si="17">IF(C15=0,"-",IF(K15=0,"-",(K15-C15)/C15))</f>
        <v>-</v>
      </c>
      <c r="D39" s="15" t="str">
        <f t="shared" si="17"/>
        <v>-</v>
      </c>
      <c r="E39" s="15" t="str">
        <f t="shared" si="17"/>
        <v>-</v>
      </c>
      <c r="F39" s="15" t="str">
        <f t="shared" si="17"/>
        <v>-</v>
      </c>
      <c r="G39" s="15" t="str">
        <f t="shared" si="17"/>
        <v>-</v>
      </c>
      <c r="H39" s="15" t="str">
        <f t="shared" si="17"/>
        <v>-</v>
      </c>
      <c r="I39" s="15" t="str">
        <f t="shared" si="17"/>
        <v>-</v>
      </c>
      <c r="J39" s="15" t="str">
        <f t="shared" si="17"/>
        <v>-</v>
      </c>
      <c r="K39" s="15" t="str">
        <f t="shared" ref="K39:N39" si="18">IF(S15=0,"-",IF(W15=0,"-",(W15-S15)/S15))</f>
        <v>-</v>
      </c>
      <c r="L39" s="15" t="str">
        <f t="shared" si="18"/>
        <v>-</v>
      </c>
      <c r="M39" s="15" t="str">
        <f t="shared" si="18"/>
        <v>-</v>
      </c>
      <c r="N39" s="15" t="str">
        <f t="shared" si="18"/>
        <v>-</v>
      </c>
    </row>
    <row r="40" spans="2:14" ht="20.100000000000001" customHeight="1" thickBot="1" x14ac:dyDescent="0.25">
      <c r="B40" s="6" t="s">
        <v>6</v>
      </c>
      <c r="C40" s="15">
        <f t="shared" ref="C40:J40" si="19">IF(C16=0,"-",IF(K16=0,"-",(K16-C16)/C16))</f>
        <v>0</v>
      </c>
      <c r="D40" s="15">
        <f t="shared" si="19"/>
        <v>0</v>
      </c>
      <c r="E40" s="15" t="str">
        <f t="shared" si="19"/>
        <v>-</v>
      </c>
      <c r="F40" s="15" t="str">
        <f t="shared" si="19"/>
        <v>-</v>
      </c>
      <c r="G40" s="15" t="str">
        <f t="shared" si="19"/>
        <v>-</v>
      </c>
      <c r="H40" s="15" t="str">
        <f t="shared" si="19"/>
        <v>-</v>
      </c>
      <c r="I40" s="15" t="str">
        <f t="shared" si="19"/>
        <v>-</v>
      </c>
      <c r="J40" s="15" t="str">
        <f t="shared" si="19"/>
        <v>-</v>
      </c>
      <c r="K40" s="15">
        <f t="shared" ref="K40:N40" si="20">IF(S16=0,"-",IF(W16=0,"-",(W16-S16)/S16))</f>
        <v>0.5</v>
      </c>
      <c r="L40" s="15">
        <f t="shared" si="20"/>
        <v>0.5</v>
      </c>
      <c r="M40" s="15" t="str">
        <f t="shared" si="20"/>
        <v>-</v>
      </c>
      <c r="N40" s="15" t="str">
        <f t="shared" si="20"/>
        <v>-</v>
      </c>
    </row>
    <row r="41" spans="2:14" ht="20.100000000000001" customHeight="1" thickBot="1" x14ac:dyDescent="0.25">
      <c r="B41" s="6" t="s">
        <v>7</v>
      </c>
      <c r="C41" s="15" t="str">
        <f t="shared" ref="C41:J41" si="21">IF(C17=0,"-",IF(K17=0,"-",(K17-C17)/C17))</f>
        <v>-</v>
      </c>
      <c r="D41" s="15" t="str">
        <f t="shared" si="21"/>
        <v>-</v>
      </c>
      <c r="E41" s="15" t="str">
        <f t="shared" si="21"/>
        <v>-</v>
      </c>
      <c r="F41" s="15" t="str">
        <f t="shared" si="21"/>
        <v>-</v>
      </c>
      <c r="G41" s="15" t="str">
        <f t="shared" si="21"/>
        <v>-</v>
      </c>
      <c r="H41" s="15" t="str">
        <f t="shared" si="21"/>
        <v>-</v>
      </c>
      <c r="I41" s="15" t="str">
        <f t="shared" si="21"/>
        <v>-</v>
      </c>
      <c r="J41" s="15" t="str">
        <f t="shared" si="21"/>
        <v>-</v>
      </c>
      <c r="K41" s="15" t="str">
        <f t="shared" ref="K41:N41" si="22">IF(S17=0,"-",IF(W17=0,"-",(W17-S17)/S17))</f>
        <v>-</v>
      </c>
      <c r="L41" s="15" t="str">
        <f t="shared" si="22"/>
        <v>-</v>
      </c>
      <c r="M41" s="15" t="str">
        <f t="shared" si="22"/>
        <v>-</v>
      </c>
      <c r="N41" s="15" t="str">
        <f t="shared" si="22"/>
        <v>-</v>
      </c>
    </row>
    <row r="42" spans="2:14" ht="20.100000000000001" customHeight="1" thickBot="1" x14ac:dyDescent="0.25">
      <c r="B42" s="6" t="s">
        <v>8</v>
      </c>
      <c r="C42" s="15">
        <f t="shared" ref="C42:J42" si="23">IF(C18=0,"-",IF(K18=0,"-",(K18-C18)/C18))</f>
        <v>-0.5</v>
      </c>
      <c r="D42" s="15">
        <f t="shared" si="23"/>
        <v>-0.66666666666666663</v>
      </c>
      <c r="E42" s="15">
        <f t="shared" si="23"/>
        <v>0</v>
      </c>
      <c r="F42" s="15" t="str">
        <f t="shared" si="23"/>
        <v>-</v>
      </c>
      <c r="G42" s="15" t="str">
        <f t="shared" si="23"/>
        <v>-</v>
      </c>
      <c r="H42" s="15" t="str">
        <f t="shared" si="23"/>
        <v>-</v>
      </c>
      <c r="I42" s="15" t="str">
        <f t="shared" si="23"/>
        <v>-</v>
      </c>
      <c r="J42" s="15" t="str">
        <f t="shared" si="23"/>
        <v>-</v>
      </c>
      <c r="K42" s="15">
        <f t="shared" ref="K42:N42" si="24">IF(S18=0,"-",IF(W18=0,"-",(W18-S18)/S18))</f>
        <v>-0.5</v>
      </c>
      <c r="L42" s="15">
        <f t="shared" si="24"/>
        <v>-0.66666666666666663</v>
      </c>
      <c r="M42" s="15">
        <f t="shared" si="24"/>
        <v>0</v>
      </c>
      <c r="N42" s="15" t="str">
        <f t="shared" si="24"/>
        <v>-</v>
      </c>
    </row>
    <row r="43" spans="2:14" ht="20.100000000000001" customHeight="1" thickBot="1" x14ac:dyDescent="0.25">
      <c r="B43" s="6" t="s">
        <v>9</v>
      </c>
      <c r="C43" s="15" t="str">
        <f t="shared" ref="C43:J43" si="25">IF(C19=0,"-",IF(K19=0,"-",(K19-C19)/C19))</f>
        <v>-</v>
      </c>
      <c r="D43" s="15" t="str">
        <f t="shared" si="25"/>
        <v>-</v>
      </c>
      <c r="E43" s="15" t="str">
        <f t="shared" si="25"/>
        <v>-</v>
      </c>
      <c r="F43" s="15" t="str">
        <f t="shared" si="25"/>
        <v>-</v>
      </c>
      <c r="G43" s="15" t="str">
        <f t="shared" si="25"/>
        <v>-</v>
      </c>
      <c r="H43" s="15" t="str">
        <f t="shared" si="25"/>
        <v>-</v>
      </c>
      <c r="I43" s="15" t="str">
        <f t="shared" si="25"/>
        <v>-</v>
      </c>
      <c r="J43" s="15" t="str">
        <f t="shared" si="25"/>
        <v>-</v>
      </c>
      <c r="K43" s="15">
        <f t="shared" ref="K43:N43" si="26">IF(S19=0,"-",IF(W19=0,"-",(W19-S19)/S19))</f>
        <v>0</v>
      </c>
      <c r="L43" s="15" t="str">
        <f t="shared" si="26"/>
        <v>-</v>
      </c>
      <c r="M43" s="15" t="str">
        <f t="shared" si="26"/>
        <v>-</v>
      </c>
      <c r="N43" s="15" t="str">
        <f t="shared" si="26"/>
        <v>-</v>
      </c>
    </row>
    <row r="44" spans="2:14" ht="20.100000000000001" customHeight="1" thickBot="1" x14ac:dyDescent="0.25">
      <c r="B44" s="6" t="s">
        <v>10</v>
      </c>
      <c r="C44" s="15">
        <f t="shared" ref="C44:J44" si="27">IF(C20=0,"-",IF(K20=0,"-",(K20-C20)/C20))</f>
        <v>-0.1</v>
      </c>
      <c r="D44" s="15">
        <f t="shared" si="27"/>
        <v>0.33333333333333331</v>
      </c>
      <c r="E44" s="15">
        <f t="shared" si="27"/>
        <v>0</v>
      </c>
      <c r="F44" s="15">
        <f t="shared" si="27"/>
        <v>-0.33333333333333331</v>
      </c>
      <c r="G44" s="15">
        <f t="shared" si="27"/>
        <v>-0.6</v>
      </c>
      <c r="H44" s="15">
        <f t="shared" si="27"/>
        <v>-0.8</v>
      </c>
      <c r="I44" s="15" t="str">
        <f t="shared" si="27"/>
        <v>-</v>
      </c>
      <c r="J44" s="15" t="str">
        <f t="shared" si="27"/>
        <v>-</v>
      </c>
      <c r="K44" s="15">
        <f t="shared" ref="K44:N44" si="28">IF(S20=0,"-",IF(W20=0,"-",(W20-S20)/S20))</f>
        <v>-0.26666666666666666</v>
      </c>
      <c r="L44" s="15">
        <f t="shared" si="28"/>
        <v>-0.375</v>
      </c>
      <c r="M44" s="15">
        <f t="shared" si="28"/>
        <v>1</v>
      </c>
      <c r="N44" s="15">
        <f t="shared" si="28"/>
        <v>-0.33333333333333331</v>
      </c>
    </row>
    <row r="45" spans="2:14" ht="20.100000000000001" customHeight="1" thickBot="1" x14ac:dyDescent="0.25">
      <c r="B45" s="6" t="s">
        <v>11</v>
      </c>
      <c r="C45" s="15">
        <f t="shared" ref="C45:J45" si="29">IF(C21=0,"-",IF(K21=0,"-",(K21-C21)/C21))</f>
        <v>0.75</v>
      </c>
      <c r="D45" s="15">
        <f t="shared" si="29"/>
        <v>1</v>
      </c>
      <c r="E45" s="15">
        <f t="shared" si="29"/>
        <v>0</v>
      </c>
      <c r="F45" s="15">
        <f t="shared" si="29"/>
        <v>1</v>
      </c>
      <c r="G45" s="15">
        <f t="shared" si="29"/>
        <v>3</v>
      </c>
      <c r="H45" s="15" t="str">
        <f t="shared" si="29"/>
        <v>-</v>
      </c>
      <c r="I45" s="15">
        <f t="shared" si="29"/>
        <v>0</v>
      </c>
      <c r="J45" s="15" t="str">
        <f t="shared" si="29"/>
        <v>-</v>
      </c>
      <c r="K45" s="15">
        <f t="shared" ref="K45:N45" si="30">IF(S21=0,"-",IF(W21=0,"-",(W21-S21)/S21))</f>
        <v>1.2</v>
      </c>
      <c r="L45" s="15">
        <f t="shared" si="30"/>
        <v>2.5</v>
      </c>
      <c r="M45" s="15">
        <f t="shared" si="30"/>
        <v>0</v>
      </c>
      <c r="N45" s="15">
        <f t="shared" si="30"/>
        <v>1</v>
      </c>
    </row>
    <row r="46" spans="2:14" ht="20.100000000000001" customHeight="1" thickBot="1" x14ac:dyDescent="0.25">
      <c r="B46" s="6" t="s">
        <v>12</v>
      </c>
      <c r="C46" s="15" t="str">
        <f t="shared" ref="C46:J46" si="31">IF(C22=0,"-",IF(K22=0,"-",(K22-C22)/C22))</f>
        <v>-</v>
      </c>
      <c r="D46" s="15" t="str">
        <f t="shared" si="31"/>
        <v>-</v>
      </c>
      <c r="E46" s="15" t="str">
        <f t="shared" si="31"/>
        <v>-</v>
      </c>
      <c r="F46" s="15" t="str">
        <f t="shared" si="31"/>
        <v>-</v>
      </c>
      <c r="G46" s="15" t="str">
        <f t="shared" si="31"/>
        <v>-</v>
      </c>
      <c r="H46" s="15" t="str">
        <f t="shared" si="31"/>
        <v>-</v>
      </c>
      <c r="I46" s="15" t="str">
        <f t="shared" si="31"/>
        <v>-</v>
      </c>
      <c r="J46" s="15" t="str">
        <f t="shared" si="31"/>
        <v>-</v>
      </c>
      <c r="K46" s="15" t="str">
        <f t="shared" ref="K46:N46" si="32">IF(S22=0,"-",IF(W22=0,"-",(W22-S22)/S22))</f>
        <v>-</v>
      </c>
      <c r="L46" s="15" t="str">
        <f t="shared" si="32"/>
        <v>-</v>
      </c>
      <c r="M46" s="15" t="str">
        <f t="shared" si="32"/>
        <v>-</v>
      </c>
      <c r="N46" s="15" t="str">
        <f t="shared" si="32"/>
        <v>-</v>
      </c>
    </row>
    <row r="47" spans="2:14" ht="20.100000000000001" customHeight="1" thickBot="1" x14ac:dyDescent="0.25">
      <c r="B47" s="6" t="s">
        <v>13</v>
      </c>
      <c r="C47" s="15">
        <f t="shared" ref="C47:J47" si="33">IF(C23=0,"-",IF(K23=0,"-",(K23-C23)/C23))</f>
        <v>0</v>
      </c>
      <c r="D47" s="15" t="str">
        <f t="shared" si="33"/>
        <v>-</v>
      </c>
      <c r="E47" s="15" t="str">
        <f t="shared" si="33"/>
        <v>-</v>
      </c>
      <c r="F47" s="15" t="str">
        <f t="shared" si="33"/>
        <v>-</v>
      </c>
      <c r="G47" s="15">
        <f t="shared" si="33"/>
        <v>0</v>
      </c>
      <c r="H47" s="15" t="str">
        <f t="shared" si="33"/>
        <v>-</v>
      </c>
      <c r="I47" s="15" t="str">
        <f t="shared" si="33"/>
        <v>-</v>
      </c>
      <c r="J47" s="15" t="str">
        <f t="shared" si="33"/>
        <v>-</v>
      </c>
      <c r="K47" s="15">
        <f t="shared" ref="K47:N47" si="34">IF(S23=0,"-",IF(W23=0,"-",(W23-S23)/S23))</f>
        <v>0</v>
      </c>
      <c r="L47" s="15">
        <f t="shared" si="34"/>
        <v>0</v>
      </c>
      <c r="M47" s="15" t="str">
        <f t="shared" si="34"/>
        <v>-</v>
      </c>
      <c r="N47" s="15">
        <f t="shared" si="34"/>
        <v>0</v>
      </c>
    </row>
    <row r="48" spans="2:14" ht="20.100000000000001" customHeight="1" thickBot="1" x14ac:dyDescent="0.25">
      <c r="B48" s="6" t="s">
        <v>14</v>
      </c>
      <c r="C48" s="15">
        <f t="shared" ref="C48:J48" si="35">IF(C24=0,"-",IF(K24=0,"-",(K24-C24)/C24))</f>
        <v>0</v>
      </c>
      <c r="D48" s="15">
        <f t="shared" si="35"/>
        <v>0.25</v>
      </c>
      <c r="E48" s="15">
        <f t="shared" si="35"/>
        <v>0</v>
      </c>
      <c r="F48" s="15" t="str">
        <f t="shared" si="35"/>
        <v>-</v>
      </c>
      <c r="G48" s="15">
        <f t="shared" si="35"/>
        <v>-0.66666666666666663</v>
      </c>
      <c r="H48" s="15">
        <f t="shared" si="35"/>
        <v>-0.5</v>
      </c>
      <c r="I48" s="15" t="str">
        <f t="shared" si="35"/>
        <v>-</v>
      </c>
      <c r="J48" s="15" t="str">
        <f t="shared" si="35"/>
        <v>-</v>
      </c>
      <c r="K48" s="15">
        <f t="shared" ref="K48:N48" si="36">IF(S24=0,"-",IF(W24=0,"-",(W24-S24)/S24))</f>
        <v>-0.22222222222222221</v>
      </c>
      <c r="L48" s="15">
        <f t="shared" si="36"/>
        <v>0</v>
      </c>
      <c r="M48" s="15">
        <f t="shared" si="36"/>
        <v>-0.5</v>
      </c>
      <c r="N48" s="15" t="str">
        <f t="shared" si="36"/>
        <v>-</v>
      </c>
    </row>
    <row r="49" spans="2:14" ht="20.100000000000001" customHeight="1" thickBot="1" x14ac:dyDescent="0.25">
      <c r="B49" s="6" t="s">
        <v>15</v>
      </c>
      <c r="C49" s="15" t="str">
        <f t="shared" ref="C49:J49" si="37">IF(C25=0,"-",IF(K25=0,"-",(K25-C25)/C25))</f>
        <v>-</v>
      </c>
      <c r="D49" s="15" t="str">
        <f t="shared" si="37"/>
        <v>-</v>
      </c>
      <c r="E49" s="15" t="str">
        <f t="shared" si="37"/>
        <v>-</v>
      </c>
      <c r="F49" s="15" t="str">
        <f t="shared" si="37"/>
        <v>-</v>
      </c>
      <c r="G49" s="15" t="str">
        <f t="shared" si="37"/>
        <v>-</v>
      </c>
      <c r="H49" s="15" t="str">
        <f t="shared" si="37"/>
        <v>-</v>
      </c>
      <c r="I49" s="15" t="str">
        <f t="shared" si="37"/>
        <v>-</v>
      </c>
      <c r="J49" s="15" t="str">
        <f t="shared" si="37"/>
        <v>-</v>
      </c>
      <c r="K49" s="15" t="str">
        <f t="shared" ref="K49:N49" si="38">IF(S25=0,"-",IF(W25=0,"-",(W25-S25)/S25))</f>
        <v>-</v>
      </c>
      <c r="L49" s="15" t="str">
        <f t="shared" si="38"/>
        <v>-</v>
      </c>
      <c r="M49" s="15" t="str">
        <f t="shared" si="38"/>
        <v>-</v>
      </c>
      <c r="N49" s="15" t="str">
        <f t="shared" si="38"/>
        <v>-</v>
      </c>
    </row>
    <row r="50" spans="2:14" ht="20.100000000000001" customHeight="1" thickBot="1" x14ac:dyDescent="0.25">
      <c r="B50" s="6" t="s">
        <v>16</v>
      </c>
      <c r="C50" s="15" t="str">
        <f t="shared" ref="C50:J50" si="39">IF(C26=0,"-",IF(K26=0,"-",(K26-C26)/C26))</f>
        <v>-</v>
      </c>
      <c r="D50" s="15" t="str">
        <f t="shared" si="39"/>
        <v>-</v>
      </c>
      <c r="E50" s="15" t="str">
        <f t="shared" si="39"/>
        <v>-</v>
      </c>
      <c r="F50" s="15" t="str">
        <f t="shared" si="39"/>
        <v>-</v>
      </c>
      <c r="G50" s="15" t="str">
        <f t="shared" si="39"/>
        <v>-</v>
      </c>
      <c r="H50" s="15" t="str">
        <f t="shared" si="39"/>
        <v>-</v>
      </c>
      <c r="I50" s="15" t="str">
        <f t="shared" si="39"/>
        <v>-</v>
      </c>
      <c r="J50" s="15" t="str">
        <f t="shared" si="39"/>
        <v>-</v>
      </c>
      <c r="K50" s="15" t="str">
        <f t="shared" ref="K50:N50" si="40">IF(S26=0,"-",IF(W26=0,"-",(W26-S26)/S26))</f>
        <v>-</v>
      </c>
      <c r="L50" s="15" t="str">
        <f t="shared" si="40"/>
        <v>-</v>
      </c>
      <c r="M50" s="15" t="str">
        <f t="shared" si="40"/>
        <v>-</v>
      </c>
      <c r="N50" s="15" t="str">
        <f t="shared" si="40"/>
        <v>-</v>
      </c>
    </row>
    <row r="51" spans="2:14" ht="20.100000000000001" customHeight="1" thickBot="1" x14ac:dyDescent="0.25">
      <c r="B51" s="7" t="s">
        <v>17</v>
      </c>
      <c r="C51" s="15" t="str">
        <f t="shared" ref="C51:J51" si="41">IF(C27=0,"-",IF(K27=0,"-",(K27-C27)/C27))</f>
        <v>-</v>
      </c>
      <c r="D51" s="15" t="str">
        <f t="shared" si="41"/>
        <v>-</v>
      </c>
      <c r="E51" s="15" t="str">
        <f t="shared" si="41"/>
        <v>-</v>
      </c>
      <c r="F51" s="15" t="str">
        <f t="shared" si="41"/>
        <v>-</v>
      </c>
      <c r="G51" s="15" t="str">
        <f t="shared" si="41"/>
        <v>-</v>
      </c>
      <c r="H51" s="15" t="str">
        <f t="shared" si="41"/>
        <v>-</v>
      </c>
      <c r="I51" s="15" t="str">
        <f t="shared" si="41"/>
        <v>-</v>
      </c>
      <c r="J51" s="15" t="str">
        <f t="shared" si="41"/>
        <v>-</v>
      </c>
      <c r="K51" s="15" t="str">
        <f t="shared" ref="K51:N51" si="42">IF(S27=0,"-",IF(W27=0,"-",(W27-S27)/S27))</f>
        <v>-</v>
      </c>
      <c r="L51" s="15" t="str">
        <f t="shared" si="42"/>
        <v>-</v>
      </c>
      <c r="M51" s="15" t="str">
        <f t="shared" si="42"/>
        <v>-</v>
      </c>
      <c r="N51" s="15" t="str">
        <f t="shared" si="42"/>
        <v>-</v>
      </c>
    </row>
    <row r="52" spans="2:14" ht="20.100000000000001" customHeight="1" thickBot="1" x14ac:dyDescent="0.25">
      <c r="B52" s="8" t="s">
        <v>18</v>
      </c>
      <c r="C52" s="15" t="str">
        <f t="shared" ref="C52:J52" si="43">IF(C28=0,"-",IF(K28=0,"-",(K28-C28)/C28))</f>
        <v>-</v>
      </c>
      <c r="D52" s="15" t="str">
        <f t="shared" si="43"/>
        <v>-</v>
      </c>
      <c r="E52" s="15" t="str">
        <f t="shared" si="43"/>
        <v>-</v>
      </c>
      <c r="F52" s="15" t="str">
        <f t="shared" si="43"/>
        <v>-</v>
      </c>
      <c r="G52" s="15" t="str">
        <f t="shared" si="43"/>
        <v>-</v>
      </c>
      <c r="H52" s="15" t="str">
        <f t="shared" si="43"/>
        <v>-</v>
      </c>
      <c r="I52" s="15" t="str">
        <f t="shared" si="43"/>
        <v>-</v>
      </c>
      <c r="J52" s="15" t="str">
        <f t="shared" si="43"/>
        <v>-</v>
      </c>
      <c r="K52" s="15" t="str">
        <f t="shared" ref="K52:N52" si="44">IF(S28=0,"-",IF(W28=0,"-",(W28-S28)/S28))</f>
        <v>-</v>
      </c>
      <c r="L52" s="15" t="str">
        <f t="shared" si="44"/>
        <v>-</v>
      </c>
      <c r="M52" s="15" t="str">
        <f t="shared" si="44"/>
        <v>-</v>
      </c>
      <c r="N52" s="15" t="str">
        <f t="shared" si="44"/>
        <v>-</v>
      </c>
    </row>
    <row r="53" spans="2:14" ht="20.100000000000001" customHeight="1" thickBot="1" x14ac:dyDescent="0.25">
      <c r="B53" s="9" t="s">
        <v>33</v>
      </c>
      <c r="C53" s="16">
        <f t="shared" ref="C53:J53" si="45">IF(C29=0,"-",IF(K29=0,"-",(K29-C29)/C29))</f>
        <v>0.21739130434782608</v>
      </c>
      <c r="D53" s="16">
        <f t="shared" si="45"/>
        <v>0.32</v>
      </c>
      <c r="E53" s="16">
        <f t="shared" si="45"/>
        <v>0.77777777777777779</v>
      </c>
      <c r="F53" s="16">
        <f t="shared" si="45"/>
        <v>-0.41666666666666669</v>
      </c>
      <c r="G53" s="16">
        <f t="shared" si="45"/>
        <v>0.4</v>
      </c>
      <c r="H53" s="16">
        <f t="shared" si="45"/>
        <v>0</v>
      </c>
      <c r="I53" s="16">
        <f t="shared" si="45"/>
        <v>1.5</v>
      </c>
      <c r="J53" s="16" t="str">
        <f t="shared" si="45"/>
        <v>-</v>
      </c>
      <c r="K53" s="16">
        <f t="shared" ref="K53:N53" si="46">IF(S29=0,"-",IF(W29=0,"-",(W29-S29)/S29))</f>
        <v>0.25</v>
      </c>
      <c r="L53" s="16">
        <f t="shared" si="46"/>
        <v>0.24242424242424243</v>
      </c>
      <c r="M53" s="16">
        <f t="shared" si="46"/>
        <v>0.90909090909090906</v>
      </c>
      <c r="N53" s="16">
        <f t="shared" si="46"/>
        <v>-0.33333333333333331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9" t="s">
        <v>110</v>
      </c>
      <c r="D8" s="30"/>
      <c r="E8" s="30"/>
      <c r="F8" s="30"/>
      <c r="G8" s="30"/>
      <c r="H8" s="30"/>
      <c r="I8" s="30"/>
      <c r="J8" s="30"/>
      <c r="K8" s="29" t="s">
        <v>111</v>
      </c>
      <c r="L8" s="30"/>
      <c r="M8" s="30"/>
      <c r="N8" s="30"/>
      <c r="O8" s="30"/>
      <c r="P8" s="30"/>
      <c r="Q8" s="30"/>
      <c r="R8" s="30"/>
    </row>
    <row r="9" spans="2:18" ht="44.1" customHeight="1" thickBot="1" x14ac:dyDescent="0.25">
      <c r="C9" s="31" t="s">
        <v>20</v>
      </c>
      <c r="D9" s="33" t="s">
        <v>28</v>
      </c>
      <c r="E9" s="35" t="s">
        <v>21</v>
      </c>
      <c r="F9" s="42" t="s">
        <v>22</v>
      </c>
      <c r="G9" s="43"/>
      <c r="H9" s="44"/>
      <c r="I9" s="35" t="s">
        <v>23</v>
      </c>
      <c r="J9" s="35" t="s">
        <v>24</v>
      </c>
      <c r="K9" s="35" t="s">
        <v>20</v>
      </c>
      <c r="L9" s="33" t="s">
        <v>28</v>
      </c>
      <c r="M9" s="35" t="s">
        <v>21</v>
      </c>
      <c r="N9" s="42" t="s">
        <v>22</v>
      </c>
      <c r="O9" s="43"/>
      <c r="P9" s="44"/>
      <c r="Q9" s="35" t="s">
        <v>23</v>
      </c>
      <c r="R9" s="35" t="s">
        <v>24</v>
      </c>
    </row>
    <row r="10" spans="2:18" ht="44.1" customHeight="1" thickBot="1" x14ac:dyDescent="0.25">
      <c r="C10" s="45"/>
      <c r="D10" s="46"/>
      <c r="E10" s="41"/>
      <c r="F10" s="10" t="s">
        <v>25</v>
      </c>
      <c r="G10" s="10" t="s">
        <v>26</v>
      </c>
      <c r="H10" s="10" t="s">
        <v>27</v>
      </c>
      <c r="I10" s="41"/>
      <c r="J10" s="41"/>
      <c r="K10" s="41"/>
      <c r="L10" s="46"/>
      <c r="M10" s="41"/>
      <c r="N10" s="10" t="s">
        <v>25</v>
      </c>
      <c r="O10" s="10" t="s">
        <v>26</v>
      </c>
      <c r="P10" s="10" t="s">
        <v>27</v>
      </c>
      <c r="Q10" s="41"/>
      <c r="R10" s="41"/>
    </row>
    <row r="11" spans="2:18" ht="20.100000000000001" customHeight="1" thickBot="1" x14ac:dyDescent="0.25">
      <c r="B11" s="5" t="s">
        <v>2</v>
      </c>
      <c r="C11" s="12">
        <v>8800</v>
      </c>
      <c r="D11" s="12">
        <v>449</v>
      </c>
      <c r="E11" s="12">
        <v>13</v>
      </c>
      <c r="F11" s="12">
        <v>5780</v>
      </c>
      <c r="G11" s="12">
        <v>126</v>
      </c>
      <c r="H11" s="12">
        <v>877</v>
      </c>
      <c r="I11" s="12">
        <v>969</v>
      </c>
      <c r="J11" s="12">
        <v>586</v>
      </c>
      <c r="K11" s="12">
        <v>9218</v>
      </c>
      <c r="L11" s="12">
        <v>441</v>
      </c>
      <c r="M11" s="12">
        <v>79</v>
      </c>
      <c r="N11" s="12">
        <v>6240</v>
      </c>
      <c r="O11" s="12">
        <v>279</v>
      </c>
      <c r="P11" s="12">
        <v>930</v>
      </c>
      <c r="Q11" s="12">
        <v>850</v>
      </c>
      <c r="R11" s="12">
        <v>399</v>
      </c>
    </row>
    <row r="12" spans="2:18" ht="20.100000000000001" customHeight="1" thickBot="1" x14ac:dyDescent="0.25">
      <c r="B12" s="6" t="s">
        <v>3</v>
      </c>
      <c r="C12" s="12">
        <v>1096</v>
      </c>
      <c r="D12" s="12">
        <v>2</v>
      </c>
      <c r="E12" s="12">
        <v>2</v>
      </c>
      <c r="F12" s="12">
        <v>779</v>
      </c>
      <c r="G12" s="12">
        <v>32</v>
      </c>
      <c r="H12" s="12">
        <v>225</v>
      </c>
      <c r="I12" s="12">
        <v>39</v>
      </c>
      <c r="J12" s="12">
        <v>17</v>
      </c>
      <c r="K12" s="12">
        <v>1231</v>
      </c>
      <c r="L12" s="12">
        <v>4</v>
      </c>
      <c r="M12" s="12">
        <v>12</v>
      </c>
      <c r="N12" s="12">
        <v>759</v>
      </c>
      <c r="O12" s="12">
        <v>15</v>
      </c>
      <c r="P12" s="12">
        <v>277</v>
      </c>
      <c r="Q12" s="12">
        <v>153</v>
      </c>
      <c r="R12" s="12">
        <v>11</v>
      </c>
    </row>
    <row r="13" spans="2:18" ht="20.100000000000001" customHeight="1" thickBot="1" x14ac:dyDescent="0.25">
      <c r="B13" s="6" t="s">
        <v>4</v>
      </c>
      <c r="C13" s="12">
        <v>765</v>
      </c>
      <c r="D13" s="12">
        <v>5</v>
      </c>
      <c r="E13" s="12">
        <v>1</v>
      </c>
      <c r="F13" s="12">
        <v>540</v>
      </c>
      <c r="G13" s="12">
        <v>3</v>
      </c>
      <c r="H13" s="12">
        <v>120</v>
      </c>
      <c r="I13" s="12">
        <v>87</v>
      </c>
      <c r="J13" s="12">
        <v>9</v>
      </c>
      <c r="K13" s="12">
        <v>735</v>
      </c>
      <c r="L13" s="12">
        <v>4</v>
      </c>
      <c r="M13" s="12">
        <v>4</v>
      </c>
      <c r="N13" s="12">
        <v>535</v>
      </c>
      <c r="O13" s="12">
        <v>7</v>
      </c>
      <c r="P13" s="12">
        <v>82</v>
      </c>
      <c r="Q13" s="12">
        <v>98</v>
      </c>
      <c r="R13" s="12">
        <v>5</v>
      </c>
    </row>
    <row r="14" spans="2:18" ht="20.100000000000001" customHeight="1" thickBot="1" x14ac:dyDescent="0.25">
      <c r="B14" s="6" t="s">
        <v>5</v>
      </c>
      <c r="C14" s="12">
        <v>1539</v>
      </c>
      <c r="D14" s="12">
        <v>57</v>
      </c>
      <c r="E14" s="12">
        <v>0</v>
      </c>
      <c r="F14" s="12">
        <v>1062</v>
      </c>
      <c r="G14" s="12">
        <v>17</v>
      </c>
      <c r="H14" s="12">
        <v>203</v>
      </c>
      <c r="I14" s="12">
        <v>174</v>
      </c>
      <c r="J14" s="12">
        <v>26</v>
      </c>
      <c r="K14" s="12">
        <v>2033</v>
      </c>
      <c r="L14" s="12">
        <v>95</v>
      </c>
      <c r="M14" s="12">
        <v>5</v>
      </c>
      <c r="N14" s="12">
        <v>1362</v>
      </c>
      <c r="O14" s="12">
        <v>31</v>
      </c>
      <c r="P14" s="12">
        <v>337</v>
      </c>
      <c r="Q14" s="12">
        <v>180</v>
      </c>
      <c r="R14" s="12">
        <v>23</v>
      </c>
    </row>
    <row r="15" spans="2:18" ht="20.100000000000001" customHeight="1" thickBot="1" x14ac:dyDescent="0.25">
      <c r="B15" s="6" t="s">
        <v>6</v>
      </c>
      <c r="C15" s="12">
        <v>2106</v>
      </c>
      <c r="D15" s="12">
        <v>58</v>
      </c>
      <c r="E15" s="12">
        <v>3</v>
      </c>
      <c r="F15" s="12">
        <v>1243</v>
      </c>
      <c r="G15" s="12">
        <v>67</v>
      </c>
      <c r="H15" s="12">
        <v>287</v>
      </c>
      <c r="I15" s="12">
        <v>400</v>
      </c>
      <c r="J15" s="12">
        <v>48</v>
      </c>
      <c r="K15" s="12">
        <v>2702</v>
      </c>
      <c r="L15" s="12">
        <v>59</v>
      </c>
      <c r="M15" s="12">
        <v>1</v>
      </c>
      <c r="N15" s="12">
        <v>1903</v>
      </c>
      <c r="O15" s="12">
        <v>19</v>
      </c>
      <c r="P15" s="12">
        <v>268</v>
      </c>
      <c r="Q15" s="12">
        <v>409</v>
      </c>
      <c r="R15" s="12">
        <v>43</v>
      </c>
    </row>
    <row r="16" spans="2:18" ht="20.100000000000001" customHeight="1" thickBot="1" x14ac:dyDescent="0.25">
      <c r="B16" s="6" t="s">
        <v>7</v>
      </c>
      <c r="C16" s="12">
        <v>576</v>
      </c>
      <c r="D16" s="12">
        <v>3</v>
      </c>
      <c r="E16" s="12">
        <v>0</v>
      </c>
      <c r="F16" s="12">
        <v>485</v>
      </c>
      <c r="G16" s="12">
        <v>23</v>
      </c>
      <c r="H16" s="12">
        <v>22</v>
      </c>
      <c r="I16" s="12">
        <v>37</v>
      </c>
      <c r="J16" s="12">
        <v>6</v>
      </c>
      <c r="K16" s="12">
        <v>565</v>
      </c>
      <c r="L16" s="12">
        <v>8</v>
      </c>
      <c r="M16" s="12">
        <v>0</v>
      </c>
      <c r="N16" s="12">
        <v>328</v>
      </c>
      <c r="O16" s="12">
        <v>16</v>
      </c>
      <c r="P16" s="12">
        <v>22</v>
      </c>
      <c r="Q16" s="12">
        <v>97</v>
      </c>
      <c r="R16" s="12">
        <v>94</v>
      </c>
    </row>
    <row r="17" spans="2:18" ht="20.100000000000001" customHeight="1" thickBot="1" x14ac:dyDescent="0.25">
      <c r="B17" s="6" t="s">
        <v>8</v>
      </c>
      <c r="C17" s="12">
        <v>1362</v>
      </c>
      <c r="D17" s="12">
        <v>21</v>
      </c>
      <c r="E17" s="12">
        <v>4</v>
      </c>
      <c r="F17" s="12">
        <v>1044</v>
      </c>
      <c r="G17" s="12">
        <v>19</v>
      </c>
      <c r="H17" s="12">
        <v>219</v>
      </c>
      <c r="I17" s="12">
        <v>50</v>
      </c>
      <c r="J17" s="12">
        <v>5</v>
      </c>
      <c r="K17" s="12">
        <v>1427</v>
      </c>
      <c r="L17" s="12">
        <v>18</v>
      </c>
      <c r="M17" s="12">
        <v>2</v>
      </c>
      <c r="N17" s="12">
        <v>1130</v>
      </c>
      <c r="O17" s="12">
        <v>24</v>
      </c>
      <c r="P17" s="12">
        <v>203</v>
      </c>
      <c r="Q17" s="12">
        <v>45</v>
      </c>
      <c r="R17" s="12">
        <v>5</v>
      </c>
    </row>
    <row r="18" spans="2:18" ht="20.100000000000001" customHeight="1" thickBot="1" x14ac:dyDescent="0.25">
      <c r="B18" s="6" t="s">
        <v>9</v>
      </c>
      <c r="C18" s="12">
        <v>1602</v>
      </c>
      <c r="D18" s="12">
        <v>54</v>
      </c>
      <c r="E18" s="12">
        <v>0</v>
      </c>
      <c r="F18" s="12">
        <v>1235</v>
      </c>
      <c r="G18" s="12">
        <v>9</v>
      </c>
      <c r="H18" s="12">
        <v>165</v>
      </c>
      <c r="I18" s="12">
        <v>135</v>
      </c>
      <c r="J18" s="12">
        <v>4</v>
      </c>
      <c r="K18" s="12">
        <v>1637</v>
      </c>
      <c r="L18" s="12">
        <v>10</v>
      </c>
      <c r="M18" s="12">
        <v>1</v>
      </c>
      <c r="N18" s="12">
        <v>1310</v>
      </c>
      <c r="O18" s="12">
        <v>16</v>
      </c>
      <c r="P18" s="12">
        <v>133</v>
      </c>
      <c r="Q18" s="12">
        <v>163</v>
      </c>
      <c r="R18" s="12">
        <v>4</v>
      </c>
    </row>
    <row r="19" spans="2:18" ht="20.100000000000001" customHeight="1" thickBot="1" x14ac:dyDescent="0.25">
      <c r="B19" s="6" t="s">
        <v>10</v>
      </c>
      <c r="C19" s="12">
        <v>5816</v>
      </c>
      <c r="D19" s="12">
        <v>159</v>
      </c>
      <c r="E19" s="12">
        <v>16</v>
      </c>
      <c r="F19" s="12">
        <v>4158</v>
      </c>
      <c r="G19" s="12">
        <v>108</v>
      </c>
      <c r="H19" s="12">
        <v>830</v>
      </c>
      <c r="I19" s="12">
        <v>523</v>
      </c>
      <c r="J19" s="12">
        <v>22</v>
      </c>
      <c r="K19" s="12">
        <v>6015</v>
      </c>
      <c r="L19" s="12">
        <v>183</v>
      </c>
      <c r="M19" s="12">
        <v>3</v>
      </c>
      <c r="N19" s="12">
        <v>4353</v>
      </c>
      <c r="O19" s="12">
        <v>105</v>
      </c>
      <c r="P19" s="12">
        <v>752</v>
      </c>
      <c r="Q19" s="12">
        <v>535</v>
      </c>
      <c r="R19" s="12">
        <v>84</v>
      </c>
    </row>
    <row r="20" spans="2:18" ht="20.100000000000001" customHeight="1" thickBot="1" x14ac:dyDescent="0.25">
      <c r="B20" s="6" t="s">
        <v>11</v>
      </c>
      <c r="C20" s="12">
        <v>6068</v>
      </c>
      <c r="D20" s="12">
        <v>192</v>
      </c>
      <c r="E20" s="12">
        <v>9</v>
      </c>
      <c r="F20" s="12">
        <v>3747</v>
      </c>
      <c r="G20" s="12">
        <v>44</v>
      </c>
      <c r="H20" s="12">
        <v>930</v>
      </c>
      <c r="I20" s="12">
        <v>986</v>
      </c>
      <c r="J20" s="12">
        <v>160</v>
      </c>
      <c r="K20" s="12">
        <v>6310</v>
      </c>
      <c r="L20" s="12">
        <v>141</v>
      </c>
      <c r="M20" s="12">
        <v>34</v>
      </c>
      <c r="N20" s="12">
        <v>4068</v>
      </c>
      <c r="O20" s="12">
        <v>64</v>
      </c>
      <c r="P20" s="12">
        <v>1012</v>
      </c>
      <c r="Q20" s="12">
        <v>837</v>
      </c>
      <c r="R20" s="12">
        <v>154</v>
      </c>
    </row>
    <row r="21" spans="2:18" ht="20.100000000000001" customHeight="1" thickBot="1" x14ac:dyDescent="0.25">
      <c r="B21" s="6" t="s">
        <v>12</v>
      </c>
      <c r="C21" s="12">
        <v>594</v>
      </c>
      <c r="D21" s="12">
        <v>8</v>
      </c>
      <c r="E21" s="12">
        <v>0</v>
      </c>
      <c r="F21" s="12">
        <v>430</v>
      </c>
      <c r="G21" s="12">
        <v>4</v>
      </c>
      <c r="H21" s="12">
        <v>59</v>
      </c>
      <c r="I21" s="12">
        <v>25</v>
      </c>
      <c r="J21" s="12">
        <v>68</v>
      </c>
      <c r="K21" s="12">
        <v>660</v>
      </c>
      <c r="L21" s="12">
        <v>8</v>
      </c>
      <c r="M21" s="12">
        <v>0</v>
      </c>
      <c r="N21" s="12">
        <v>506</v>
      </c>
      <c r="O21" s="12">
        <v>8</v>
      </c>
      <c r="P21" s="12">
        <v>95</v>
      </c>
      <c r="Q21" s="12">
        <v>25</v>
      </c>
      <c r="R21" s="12">
        <v>18</v>
      </c>
    </row>
    <row r="22" spans="2:18" ht="20.100000000000001" customHeight="1" thickBot="1" x14ac:dyDescent="0.25">
      <c r="B22" s="6" t="s">
        <v>13</v>
      </c>
      <c r="C22" s="12">
        <v>1784</v>
      </c>
      <c r="D22" s="12">
        <v>96</v>
      </c>
      <c r="E22" s="12">
        <v>0</v>
      </c>
      <c r="F22" s="12">
        <v>1310</v>
      </c>
      <c r="G22" s="12">
        <v>25</v>
      </c>
      <c r="H22" s="12">
        <v>149</v>
      </c>
      <c r="I22" s="12">
        <v>185</v>
      </c>
      <c r="J22" s="12">
        <v>19</v>
      </c>
      <c r="K22" s="12">
        <v>1680</v>
      </c>
      <c r="L22" s="12">
        <v>42</v>
      </c>
      <c r="M22" s="12">
        <v>3</v>
      </c>
      <c r="N22" s="12">
        <v>1421</v>
      </c>
      <c r="O22" s="12">
        <v>20</v>
      </c>
      <c r="P22" s="12">
        <v>91</v>
      </c>
      <c r="Q22" s="12">
        <v>96</v>
      </c>
      <c r="R22" s="12">
        <v>7</v>
      </c>
    </row>
    <row r="23" spans="2:18" ht="20.100000000000001" customHeight="1" thickBot="1" x14ac:dyDescent="0.25">
      <c r="B23" s="6" t="s">
        <v>14</v>
      </c>
      <c r="C23" s="12">
        <v>6988</v>
      </c>
      <c r="D23" s="12">
        <v>61</v>
      </c>
      <c r="E23" s="12">
        <v>11</v>
      </c>
      <c r="F23" s="12">
        <v>4931</v>
      </c>
      <c r="G23" s="12">
        <v>47</v>
      </c>
      <c r="H23" s="12">
        <v>1284</v>
      </c>
      <c r="I23" s="12">
        <v>305</v>
      </c>
      <c r="J23" s="12">
        <v>349</v>
      </c>
      <c r="K23" s="12">
        <v>6779</v>
      </c>
      <c r="L23" s="12">
        <v>246</v>
      </c>
      <c r="M23" s="12">
        <v>18</v>
      </c>
      <c r="N23" s="12">
        <v>4416</v>
      </c>
      <c r="O23" s="12">
        <v>405</v>
      </c>
      <c r="P23" s="12">
        <v>1100</v>
      </c>
      <c r="Q23" s="12">
        <v>553</v>
      </c>
      <c r="R23" s="12">
        <v>41</v>
      </c>
    </row>
    <row r="24" spans="2:18" ht="20.100000000000001" customHeight="1" thickBot="1" x14ac:dyDescent="0.25">
      <c r="B24" s="6" t="s">
        <v>15</v>
      </c>
      <c r="C24" s="12">
        <v>2325</v>
      </c>
      <c r="D24" s="12">
        <v>0</v>
      </c>
      <c r="E24" s="12">
        <v>0</v>
      </c>
      <c r="F24" s="12">
        <v>1341</v>
      </c>
      <c r="G24" s="12">
        <v>11</v>
      </c>
      <c r="H24" s="12">
        <v>238</v>
      </c>
      <c r="I24" s="12">
        <v>114</v>
      </c>
      <c r="J24" s="12">
        <v>621</v>
      </c>
      <c r="K24" s="12">
        <v>1725</v>
      </c>
      <c r="L24" s="12">
        <v>3</v>
      </c>
      <c r="M24" s="12">
        <v>4</v>
      </c>
      <c r="N24" s="12">
        <v>1280</v>
      </c>
      <c r="O24" s="12">
        <v>47</v>
      </c>
      <c r="P24" s="12">
        <v>148</v>
      </c>
      <c r="Q24" s="12">
        <v>184</v>
      </c>
      <c r="R24" s="12">
        <v>59</v>
      </c>
    </row>
    <row r="25" spans="2:18" ht="20.100000000000001" customHeight="1" thickBot="1" x14ac:dyDescent="0.25">
      <c r="B25" s="6" t="s">
        <v>16</v>
      </c>
      <c r="C25" s="12">
        <v>461</v>
      </c>
      <c r="D25" s="12">
        <v>3</v>
      </c>
      <c r="E25" s="12">
        <v>0</v>
      </c>
      <c r="F25" s="12">
        <v>333</v>
      </c>
      <c r="G25" s="12">
        <v>2</v>
      </c>
      <c r="H25" s="12">
        <v>66</v>
      </c>
      <c r="I25" s="12">
        <v>54</v>
      </c>
      <c r="J25" s="12">
        <v>3</v>
      </c>
      <c r="K25" s="12">
        <v>571</v>
      </c>
      <c r="L25" s="12">
        <v>6</v>
      </c>
      <c r="M25" s="12">
        <v>4</v>
      </c>
      <c r="N25" s="12">
        <v>378</v>
      </c>
      <c r="O25" s="12">
        <v>0</v>
      </c>
      <c r="P25" s="12">
        <v>71</v>
      </c>
      <c r="Q25" s="12">
        <v>103</v>
      </c>
      <c r="R25" s="12">
        <v>9</v>
      </c>
    </row>
    <row r="26" spans="2:18" ht="20.100000000000001" customHeight="1" thickBot="1" x14ac:dyDescent="0.25">
      <c r="B26" s="7" t="s">
        <v>17</v>
      </c>
      <c r="C26" s="12">
        <v>1432</v>
      </c>
      <c r="D26" s="12">
        <v>64</v>
      </c>
      <c r="E26" s="12">
        <v>3</v>
      </c>
      <c r="F26" s="12">
        <v>887</v>
      </c>
      <c r="G26" s="12">
        <v>9</v>
      </c>
      <c r="H26" s="12">
        <v>362</v>
      </c>
      <c r="I26" s="12">
        <v>58</v>
      </c>
      <c r="J26" s="12">
        <v>49</v>
      </c>
      <c r="K26" s="12">
        <v>1614</v>
      </c>
      <c r="L26" s="12">
        <v>79</v>
      </c>
      <c r="M26" s="12">
        <v>3</v>
      </c>
      <c r="N26" s="12">
        <v>934</v>
      </c>
      <c r="O26" s="12">
        <v>21</v>
      </c>
      <c r="P26" s="12">
        <v>460</v>
      </c>
      <c r="Q26" s="12">
        <v>81</v>
      </c>
      <c r="R26" s="12">
        <v>36</v>
      </c>
    </row>
    <row r="27" spans="2:18" ht="20.100000000000001" customHeight="1" thickBot="1" x14ac:dyDescent="0.25">
      <c r="B27" s="8" t="s">
        <v>18</v>
      </c>
      <c r="C27" s="12">
        <v>245</v>
      </c>
      <c r="D27" s="12">
        <v>0</v>
      </c>
      <c r="E27" s="12">
        <v>0</v>
      </c>
      <c r="F27" s="12">
        <v>213</v>
      </c>
      <c r="G27" s="12">
        <v>3</v>
      </c>
      <c r="H27" s="12">
        <v>25</v>
      </c>
      <c r="I27" s="12">
        <v>4</v>
      </c>
      <c r="J27" s="12">
        <v>0</v>
      </c>
      <c r="K27" s="12">
        <v>220</v>
      </c>
      <c r="L27" s="12">
        <v>0</v>
      </c>
      <c r="M27" s="12">
        <v>0</v>
      </c>
      <c r="N27" s="12">
        <v>201</v>
      </c>
      <c r="O27" s="12">
        <v>0</v>
      </c>
      <c r="P27" s="12">
        <v>19</v>
      </c>
      <c r="Q27" s="12">
        <v>0</v>
      </c>
      <c r="R27" s="12">
        <v>0</v>
      </c>
    </row>
    <row r="28" spans="2:18" ht="20.100000000000001" customHeight="1" thickBot="1" x14ac:dyDescent="0.25">
      <c r="B28" s="9" t="s">
        <v>19</v>
      </c>
      <c r="C28" s="13">
        <f>SUM(C11:C27)</f>
        <v>43559</v>
      </c>
      <c r="D28" s="13">
        <f t="shared" ref="D28:R28" si="0">SUM(D11:D27)</f>
        <v>1232</v>
      </c>
      <c r="E28" s="13">
        <f t="shared" si="0"/>
        <v>62</v>
      </c>
      <c r="F28" s="13">
        <f t="shared" si="0"/>
        <v>29518</v>
      </c>
      <c r="G28" s="13">
        <f t="shared" si="0"/>
        <v>549</v>
      </c>
      <c r="H28" s="13">
        <f t="shared" si="0"/>
        <v>6061</v>
      </c>
      <c r="I28" s="13">
        <f t="shared" si="0"/>
        <v>4145</v>
      </c>
      <c r="J28" s="13">
        <f t="shared" si="0"/>
        <v>1992</v>
      </c>
      <c r="K28" s="13">
        <f t="shared" si="0"/>
        <v>45122</v>
      </c>
      <c r="L28" s="13">
        <f t="shared" si="0"/>
        <v>1347</v>
      </c>
      <c r="M28" s="13">
        <f t="shared" si="0"/>
        <v>173</v>
      </c>
      <c r="N28" s="13">
        <f t="shared" si="0"/>
        <v>31124</v>
      </c>
      <c r="O28" s="13">
        <f t="shared" si="0"/>
        <v>1077</v>
      </c>
      <c r="P28" s="13">
        <f t="shared" si="0"/>
        <v>6000</v>
      </c>
      <c r="Q28" s="13">
        <f t="shared" si="0"/>
        <v>4409</v>
      </c>
      <c r="R28" s="13">
        <f t="shared" si="0"/>
        <v>992</v>
      </c>
    </row>
    <row r="29" spans="2:18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2" spans="2:18" ht="15" thickBot="1" x14ac:dyDescent="0.25">
      <c r="B32" s="14"/>
      <c r="C32" s="29" t="s">
        <v>109</v>
      </c>
      <c r="D32" s="30"/>
      <c r="E32" s="30"/>
      <c r="F32" s="30"/>
      <c r="G32" s="30"/>
      <c r="H32" s="30"/>
      <c r="I32" s="30"/>
      <c r="J32" s="30"/>
    </row>
    <row r="33" spans="2:10" ht="15" thickBot="1" x14ac:dyDescent="0.25">
      <c r="B33" s="14"/>
      <c r="C33" s="40" t="s">
        <v>112</v>
      </c>
      <c r="D33" s="40"/>
      <c r="E33" s="40"/>
      <c r="F33" s="40"/>
      <c r="G33" s="40"/>
      <c r="H33" s="40"/>
      <c r="I33" s="40"/>
      <c r="J33" s="40"/>
    </row>
    <row r="34" spans="2:10" ht="44.25" customHeight="1" thickBot="1" x14ac:dyDescent="0.25">
      <c r="B34" s="14"/>
      <c r="C34" s="31" t="s">
        <v>20</v>
      </c>
      <c r="D34" s="33" t="s">
        <v>28</v>
      </c>
      <c r="E34" s="35" t="s">
        <v>21</v>
      </c>
      <c r="F34" s="37" t="s">
        <v>22</v>
      </c>
      <c r="G34" s="38"/>
      <c r="H34" s="39"/>
      <c r="I34" s="35" t="s">
        <v>23</v>
      </c>
      <c r="J34" s="35" t="s">
        <v>24</v>
      </c>
    </row>
    <row r="35" spans="2:10" ht="44.25" customHeight="1" thickBot="1" x14ac:dyDescent="0.25">
      <c r="B35" s="14"/>
      <c r="C35" s="32"/>
      <c r="D35" s="34"/>
      <c r="E35" s="36"/>
      <c r="F35" s="10" t="s">
        <v>25</v>
      </c>
      <c r="G35" s="10" t="s">
        <v>26</v>
      </c>
      <c r="H35" s="10" t="s">
        <v>27</v>
      </c>
      <c r="I35" s="36"/>
      <c r="J35" s="36"/>
    </row>
    <row r="36" spans="2:10" ht="20.100000000000001" customHeight="1" thickBot="1" x14ac:dyDescent="0.25">
      <c r="B36" s="5" t="s">
        <v>2</v>
      </c>
      <c r="C36" s="15">
        <f t="shared" ref="C36:J36" si="1">IF(C11&gt;0,(K11-C11)/C11,"-")</f>
        <v>4.7500000000000001E-2</v>
      </c>
      <c r="D36" s="15">
        <f t="shared" si="1"/>
        <v>-1.7817371937639197E-2</v>
      </c>
      <c r="E36" s="15">
        <f t="shared" si="1"/>
        <v>5.0769230769230766</v>
      </c>
      <c r="F36" s="15">
        <f t="shared" si="1"/>
        <v>7.9584775086505188E-2</v>
      </c>
      <c r="G36" s="15">
        <f t="shared" si="1"/>
        <v>1.2142857142857142</v>
      </c>
      <c r="H36" s="15">
        <f t="shared" si="1"/>
        <v>6.0433295324971492E-2</v>
      </c>
      <c r="I36" s="15">
        <f t="shared" si="1"/>
        <v>-0.12280701754385964</v>
      </c>
      <c r="J36" s="15">
        <f t="shared" si="1"/>
        <v>-0.3191126279863481</v>
      </c>
    </row>
    <row r="37" spans="2:10" ht="20.100000000000001" customHeight="1" thickBot="1" x14ac:dyDescent="0.25">
      <c r="B37" s="6" t="s">
        <v>3</v>
      </c>
      <c r="C37" s="15">
        <f t="shared" ref="C37:J37" si="2">IF(C12&gt;0,(K12-C12)/C12,"-")</f>
        <v>0.12317518248175183</v>
      </c>
      <c r="D37" s="15">
        <f t="shared" si="2"/>
        <v>1</v>
      </c>
      <c r="E37" s="15">
        <f t="shared" si="2"/>
        <v>5</v>
      </c>
      <c r="F37" s="15">
        <f t="shared" si="2"/>
        <v>-2.5673940949935817E-2</v>
      </c>
      <c r="G37" s="15">
        <f t="shared" si="2"/>
        <v>-0.53125</v>
      </c>
      <c r="H37" s="15">
        <f t="shared" si="2"/>
        <v>0.2311111111111111</v>
      </c>
      <c r="I37" s="15">
        <f t="shared" si="2"/>
        <v>2.9230769230769229</v>
      </c>
      <c r="J37" s="15">
        <f t="shared" si="2"/>
        <v>-0.35294117647058826</v>
      </c>
    </row>
    <row r="38" spans="2:10" ht="20.100000000000001" customHeight="1" thickBot="1" x14ac:dyDescent="0.25">
      <c r="B38" s="6" t="s">
        <v>4</v>
      </c>
      <c r="C38" s="15">
        <f t="shared" ref="C38:J38" si="3">IF(C13&gt;0,(K13-C13)/C13,"-")</f>
        <v>-3.9215686274509803E-2</v>
      </c>
      <c r="D38" s="15">
        <f t="shared" si="3"/>
        <v>-0.2</v>
      </c>
      <c r="E38" s="15">
        <f t="shared" si="3"/>
        <v>3</v>
      </c>
      <c r="F38" s="15">
        <f t="shared" si="3"/>
        <v>-9.2592592592592587E-3</v>
      </c>
      <c r="G38" s="15">
        <f t="shared" si="3"/>
        <v>1.3333333333333333</v>
      </c>
      <c r="H38" s="15">
        <f t="shared" si="3"/>
        <v>-0.31666666666666665</v>
      </c>
      <c r="I38" s="15">
        <f t="shared" si="3"/>
        <v>0.12643678160919541</v>
      </c>
      <c r="J38" s="15">
        <f t="shared" si="3"/>
        <v>-0.44444444444444442</v>
      </c>
    </row>
    <row r="39" spans="2:10" ht="20.100000000000001" customHeight="1" thickBot="1" x14ac:dyDescent="0.25">
      <c r="B39" s="6" t="s">
        <v>5</v>
      </c>
      <c r="C39" s="15">
        <f t="shared" ref="C39:J39" si="4">IF(C14&gt;0,(K14-C14)/C14,"-")</f>
        <v>0.32098765432098764</v>
      </c>
      <c r="D39" s="15">
        <f t="shared" si="4"/>
        <v>0.66666666666666663</v>
      </c>
      <c r="E39" s="15" t="str">
        <f t="shared" si="4"/>
        <v>-</v>
      </c>
      <c r="F39" s="15">
        <f t="shared" si="4"/>
        <v>0.2824858757062147</v>
      </c>
      <c r="G39" s="15">
        <f t="shared" si="4"/>
        <v>0.82352941176470584</v>
      </c>
      <c r="H39" s="15">
        <f t="shared" si="4"/>
        <v>0.66009852216748766</v>
      </c>
      <c r="I39" s="15">
        <f t="shared" si="4"/>
        <v>3.4482758620689655E-2</v>
      </c>
      <c r="J39" s="15">
        <f t="shared" si="4"/>
        <v>-0.11538461538461539</v>
      </c>
    </row>
    <row r="40" spans="2:10" ht="20.100000000000001" customHeight="1" thickBot="1" x14ac:dyDescent="0.25">
      <c r="B40" s="6" t="s">
        <v>6</v>
      </c>
      <c r="C40" s="15">
        <f t="shared" ref="C40:J40" si="5">IF(C15&gt;0,(K15-C15)/C15,"-")</f>
        <v>0.28300094966761635</v>
      </c>
      <c r="D40" s="15">
        <f t="shared" si="5"/>
        <v>1.7241379310344827E-2</v>
      </c>
      <c r="E40" s="15">
        <f t="shared" si="5"/>
        <v>-0.66666666666666663</v>
      </c>
      <c r="F40" s="15">
        <f t="shared" si="5"/>
        <v>0.53097345132743368</v>
      </c>
      <c r="G40" s="15">
        <f t="shared" si="5"/>
        <v>-0.71641791044776115</v>
      </c>
      <c r="H40" s="15">
        <f t="shared" si="5"/>
        <v>-6.6202090592334492E-2</v>
      </c>
      <c r="I40" s="15">
        <f t="shared" si="5"/>
        <v>2.2499999999999999E-2</v>
      </c>
      <c r="J40" s="15">
        <f t="shared" si="5"/>
        <v>-0.10416666666666667</v>
      </c>
    </row>
    <row r="41" spans="2:10" ht="20.100000000000001" customHeight="1" thickBot="1" x14ac:dyDescent="0.25">
      <c r="B41" s="6" t="s">
        <v>7</v>
      </c>
      <c r="C41" s="15">
        <f t="shared" ref="C41:J41" si="6">IF(C16&gt;0,(K16-C16)/C16,"-")</f>
        <v>-1.9097222222222224E-2</v>
      </c>
      <c r="D41" s="15">
        <f t="shared" si="6"/>
        <v>1.6666666666666667</v>
      </c>
      <c r="E41" s="15" t="str">
        <f t="shared" si="6"/>
        <v>-</v>
      </c>
      <c r="F41" s="15">
        <f t="shared" si="6"/>
        <v>-0.32371134020618558</v>
      </c>
      <c r="G41" s="15">
        <f t="shared" si="6"/>
        <v>-0.30434782608695654</v>
      </c>
      <c r="H41" s="15">
        <f t="shared" si="6"/>
        <v>0</v>
      </c>
      <c r="I41" s="15">
        <f t="shared" si="6"/>
        <v>1.6216216216216217</v>
      </c>
      <c r="J41" s="15">
        <f t="shared" si="6"/>
        <v>14.666666666666666</v>
      </c>
    </row>
    <row r="42" spans="2:10" ht="20.100000000000001" customHeight="1" thickBot="1" x14ac:dyDescent="0.25">
      <c r="B42" s="6" t="s">
        <v>8</v>
      </c>
      <c r="C42" s="15">
        <f t="shared" ref="C42:J42" si="7">IF(C17&gt;0,(K17-C17)/C17,"-")</f>
        <v>4.772393538913363E-2</v>
      </c>
      <c r="D42" s="15">
        <f t="shared" si="7"/>
        <v>-0.14285714285714285</v>
      </c>
      <c r="E42" s="15">
        <f t="shared" si="7"/>
        <v>-0.5</v>
      </c>
      <c r="F42" s="15">
        <f t="shared" si="7"/>
        <v>8.2375478927203066E-2</v>
      </c>
      <c r="G42" s="15">
        <f t="shared" si="7"/>
        <v>0.26315789473684209</v>
      </c>
      <c r="H42" s="15">
        <f t="shared" si="7"/>
        <v>-7.3059360730593603E-2</v>
      </c>
      <c r="I42" s="15">
        <f t="shared" si="7"/>
        <v>-0.1</v>
      </c>
      <c r="J42" s="15">
        <f t="shared" si="7"/>
        <v>0</v>
      </c>
    </row>
    <row r="43" spans="2:10" ht="20.100000000000001" customHeight="1" thickBot="1" x14ac:dyDescent="0.25">
      <c r="B43" s="6" t="s">
        <v>9</v>
      </c>
      <c r="C43" s="15">
        <f t="shared" ref="C43:J43" si="8">IF(C18&gt;0,(K18-C18)/C18,"-")</f>
        <v>2.1847690387016231E-2</v>
      </c>
      <c r="D43" s="15">
        <f t="shared" si="8"/>
        <v>-0.81481481481481477</v>
      </c>
      <c r="E43" s="15" t="str">
        <f t="shared" si="8"/>
        <v>-</v>
      </c>
      <c r="F43" s="15">
        <f t="shared" si="8"/>
        <v>6.0728744939271252E-2</v>
      </c>
      <c r="G43" s="15">
        <f t="shared" si="8"/>
        <v>0.77777777777777779</v>
      </c>
      <c r="H43" s="15">
        <f t="shared" si="8"/>
        <v>-0.19393939393939394</v>
      </c>
      <c r="I43" s="15">
        <f t="shared" si="8"/>
        <v>0.2074074074074074</v>
      </c>
      <c r="J43" s="15">
        <f t="shared" si="8"/>
        <v>0</v>
      </c>
    </row>
    <row r="44" spans="2:10" ht="20.100000000000001" customHeight="1" thickBot="1" x14ac:dyDescent="0.25">
      <c r="B44" s="6" t="s">
        <v>10</v>
      </c>
      <c r="C44" s="15">
        <f t="shared" ref="C44:J44" si="9">IF(C19&gt;0,(K19-C19)/C19,"-")</f>
        <v>3.4215955983493813E-2</v>
      </c>
      <c r="D44" s="15">
        <f t="shared" si="9"/>
        <v>0.15094339622641509</v>
      </c>
      <c r="E44" s="15">
        <f t="shared" si="9"/>
        <v>-0.8125</v>
      </c>
      <c r="F44" s="15">
        <f t="shared" si="9"/>
        <v>4.6897546897546896E-2</v>
      </c>
      <c r="G44" s="15">
        <f t="shared" si="9"/>
        <v>-2.7777777777777776E-2</v>
      </c>
      <c r="H44" s="15">
        <f t="shared" si="9"/>
        <v>-9.3975903614457831E-2</v>
      </c>
      <c r="I44" s="15">
        <f t="shared" si="9"/>
        <v>2.2944550669216062E-2</v>
      </c>
      <c r="J44" s="15">
        <f t="shared" si="9"/>
        <v>2.8181818181818183</v>
      </c>
    </row>
    <row r="45" spans="2:10" ht="20.100000000000001" customHeight="1" thickBot="1" x14ac:dyDescent="0.25">
      <c r="B45" s="6" t="s">
        <v>11</v>
      </c>
      <c r="C45" s="15">
        <f t="shared" ref="C45:J45" si="10">IF(C20&gt;0,(K20-C20)/C20,"-")</f>
        <v>3.988134475939354E-2</v>
      </c>
      <c r="D45" s="15">
        <f t="shared" si="10"/>
        <v>-0.265625</v>
      </c>
      <c r="E45" s="15">
        <f t="shared" si="10"/>
        <v>2.7777777777777777</v>
      </c>
      <c r="F45" s="15">
        <f t="shared" si="10"/>
        <v>8.5668534827862283E-2</v>
      </c>
      <c r="G45" s="15">
        <f t="shared" si="10"/>
        <v>0.45454545454545453</v>
      </c>
      <c r="H45" s="15">
        <f t="shared" si="10"/>
        <v>8.8172043010752682E-2</v>
      </c>
      <c r="I45" s="15">
        <f t="shared" si="10"/>
        <v>-0.15111561866125761</v>
      </c>
      <c r="J45" s="15">
        <f t="shared" si="10"/>
        <v>-3.7499999999999999E-2</v>
      </c>
    </row>
    <row r="46" spans="2:10" ht="20.100000000000001" customHeight="1" thickBot="1" x14ac:dyDescent="0.25">
      <c r="B46" s="6" t="s">
        <v>12</v>
      </c>
      <c r="C46" s="15">
        <f t="shared" ref="C46:J46" si="11">IF(C21&gt;0,(K21-C21)/C21,"-")</f>
        <v>0.1111111111111111</v>
      </c>
      <c r="D46" s="15">
        <f t="shared" si="11"/>
        <v>0</v>
      </c>
      <c r="E46" s="15" t="str">
        <f t="shared" si="11"/>
        <v>-</v>
      </c>
      <c r="F46" s="15">
        <f t="shared" si="11"/>
        <v>0.17674418604651163</v>
      </c>
      <c r="G46" s="15">
        <f t="shared" si="11"/>
        <v>1</v>
      </c>
      <c r="H46" s="15">
        <f t="shared" si="11"/>
        <v>0.61016949152542377</v>
      </c>
      <c r="I46" s="15">
        <f t="shared" si="11"/>
        <v>0</v>
      </c>
      <c r="J46" s="15">
        <f t="shared" si="11"/>
        <v>-0.73529411764705888</v>
      </c>
    </row>
    <row r="47" spans="2:10" ht="20.100000000000001" customHeight="1" thickBot="1" x14ac:dyDescent="0.25">
      <c r="B47" s="6" t="s">
        <v>13</v>
      </c>
      <c r="C47" s="15">
        <f t="shared" ref="C47:J47" si="12">IF(C22&gt;0,(K22-C22)/C22,"-")</f>
        <v>-5.829596412556054E-2</v>
      </c>
      <c r="D47" s="15">
        <f t="shared" si="12"/>
        <v>-0.5625</v>
      </c>
      <c r="E47" s="15" t="str">
        <f t="shared" si="12"/>
        <v>-</v>
      </c>
      <c r="F47" s="15">
        <f t="shared" si="12"/>
        <v>8.473282442748091E-2</v>
      </c>
      <c r="G47" s="15">
        <f t="shared" si="12"/>
        <v>-0.2</v>
      </c>
      <c r="H47" s="15">
        <f t="shared" si="12"/>
        <v>-0.38926174496644295</v>
      </c>
      <c r="I47" s="15">
        <f t="shared" si="12"/>
        <v>-0.48108108108108111</v>
      </c>
      <c r="J47" s="15">
        <f t="shared" si="12"/>
        <v>-0.63157894736842102</v>
      </c>
    </row>
    <row r="48" spans="2:10" ht="20.100000000000001" customHeight="1" thickBot="1" x14ac:dyDescent="0.25">
      <c r="B48" s="6" t="s">
        <v>14</v>
      </c>
      <c r="C48" s="15">
        <f t="shared" ref="C48:J48" si="13">IF(C23&gt;0,(K23-C23)/C23,"-")</f>
        <v>-2.9908414424728105E-2</v>
      </c>
      <c r="D48" s="15">
        <f t="shared" si="13"/>
        <v>3.0327868852459017</v>
      </c>
      <c r="E48" s="15">
        <f t="shared" si="13"/>
        <v>0.63636363636363635</v>
      </c>
      <c r="F48" s="15">
        <f t="shared" si="13"/>
        <v>-0.10444128979922937</v>
      </c>
      <c r="G48" s="15">
        <f t="shared" si="13"/>
        <v>7.6170212765957448</v>
      </c>
      <c r="H48" s="15">
        <f t="shared" si="13"/>
        <v>-0.14330218068535824</v>
      </c>
      <c r="I48" s="15">
        <f t="shared" si="13"/>
        <v>0.81311475409836065</v>
      </c>
      <c r="J48" s="15">
        <f t="shared" si="13"/>
        <v>-0.88252148997134672</v>
      </c>
    </row>
    <row r="49" spans="2:10" ht="20.100000000000001" customHeight="1" thickBot="1" x14ac:dyDescent="0.25">
      <c r="B49" s="6" t="s">
        <v>15</v>
      </c>
      <c r="C49" s="15">
        <f t="shared" ref="C49:J49" si="14">IF(C24&gt;0,(K24-C24)/C24,"-")</f>
        <v>-0.25806451612903225</v>
      </c>
      <c r="D49" s="15" t="str">
        <f t="shared" si="14"/>
        <v>-</v>
      </c>
      <c r="E49" s="15" t="str">
        <f t="shared" si="14"/>
        <v>-</v>
      </c>
      <c r="F49" s="15">
        <f t="shared" si="14"/>
        <v>-4.5488441461595822E-2</v>
      </c>
      <c r="G49" s="15">
        <f t="shared" si="14"/>
        <v>3.2727272727272729</v>
      </c>
      <c r="H49" s="15">
        <f t="shared" si="14"/>
        <v>-0.37815126050420167</v>
      </c>
      <c r="I49" s="15">
        <f t="shared" si="14"/>
        <v>0.61403508771929827</v>
      </c>
      <c r="J49" s="15">
        <f t="shared" si="14"/>
        <v>-0.90499194847020936</v>
      </c>
    </row>
    <row r="50" spans="2:10" ht="20.100000000000001" customHeight="1" thickBot="1" x14ac:dyDescent="0.25">
      <c r="B50" s="6" t="s">
        <v>16</v>
      </c>
      <c r="C50" s="15">
        <f t="shared" ref="C50:J50" si="15">IF(C25&gt;0,(K25-C25)/C25,"-")</f>
        <v>0.23861171366594361</v>
      </c>
      <c r="D50" s="15">
        <f t="shared" si="15"/>
        <v>1</v>
      </c>
      <c r="E50" s="15" t="str">
        <f t="shared" si="15"/>
        <v>-</v>
      </c>
      <c r="F50" s="15">
        <f t="shared" si="15"/>
        <v>0.13513513513513514</v>
      </c>
      <c r="G50" s="15">
        <f t="shared" si="15"/>
        <v>-1</v>
      </c>
      <c r="H50" s="15">
        <f t="shared" si="15"/>
        <v>7.575757575757576E-2</v>
      </c>
      <c r="I50" s="15">
        <f t="shared" si="15"/>
        <v>0.90740740740740744</v>
      </c>
      <c r="J50" s="15">
        <f t="shared" si="15"/>
        <v>2</v>
      </c>
    </row>
    <row r="51" spans="2:10" ht="20.100000000000001" customHeight="1" thickBot="1" x14ac:dyDescent="0.25">
      <c r="B51" s="7" t="s">
        <v>17</v>
      </c>
      <c r="C51" s="15">
        <f t="shared" ref="C51:J51" si="16">IF(C26&gt;0,(K26-C26)/C26,"-")</f>
        <v>0.1270949720670391</v>
      </c>
      <c r="D51" s="15">
        <f t="shared" si="16"/>
        <v>0.234375</v>
      </c>
      <c r="E51" s="15">
        <f t="shared" si="16"/>
        <v>0</v>
      </c>
      <c r="F51" s="15">
        <f t="shared" si="16"/>
        <v>5.2987598647125142E-2</v>
      </c>
      <c r="G51" s="15">
        <f t="shared" si="16"/>
        <v>1.3333333333333333</v>
      </c>
      <c r="H51" s="15">
        <f t="shared" si="16"/>
        <v>0.27071823204419887</v>
      </c>
      <c r="I51" s="15">
        <f t="shared" si="16"/>
        <v>0.39655172413793105</v>
      </c>
      <c r="J51" s="15">
        <f t="shared" si="16"/>
        <v>-0.26530612244897961</v>
      </c>
    </row>
    <row r="52" spans="2:10" ht="20.100000000000001" customHeight="1" thickBot="1" x14ac:dyDescent="0.25">
      <c r="B52" s="8" t="s">
        <v>18</v>
      </c>
      <c r="C52" s="15">
        <f t="shared" ref="C52:J52" si="17">IF(C27&gt;0,(K27-C27)/C27,"-")</f>
        <v>-0.10204081632653061</v>
      </c>
      <c r="D52" s="15" t="str">
        <f t="shared" si="17"/>
        <v>-</v>
      </c>
      <c r="E52" s="15" t="str">
        <f t="shared" si="17"/>
        <v>-</v>
      </c>
      <c r="F52" s="15">
        <f t="shared" si="17"/>
        <v>-5.6338028169014086E-2</v>
      </c>
      <c r="G52" s="15">
        <f t="shared" si="17"/>
        <v>-1</v>
      </c>
      <c r="H52" s="15">
        <f t="shared" si="17"/>
        <v>-0.24</v>
      </c>
      <c r="I52" s="15">
        <f t="shared" si="17"/>
        <v>-1</v>
      </c>
      <c r="J52" s="15" t="str">
        <f t="shared" si="17"/>
        <v>-</v>
      </c>
    </row>
    <row r="53" spans="2:10" ht="20.100000000000001" customHeight="1" thickBot="1" x14ac:dyDescent="0.25">
      <c r="B53" s="9" t="s">
        <v>19</v>
      </c>
      <c r="C53" s="16">
        <f t="shared" ref="C53:J53" si="18">IF(C28&gt;0,(K28-C28)/C28,"-")</f>
        <v>3.588236644551069E-2</v>
      </c>
      <c r="D53" s="16">
        <f t="shared" si="18"/>
        <v>9.3344155844155841E-2</v>
      </c>
      <c r="E53" s="16">
        <f t="shared" si="18"/>
        <v>1.7903225806451613</v>
      </c>
      <c r="F53" s="16">
        <f t="shared" si="18"/>
        <v>5.4407480181584117E-2</v>
      </c>
      <c r="G53" s="16">
        <f t="shared" si="18"/>
        <v>0.96174863387978138</v>
      </c>
      <c r="H53" s="16">
        <f t="shared" si="18"/>
        <v>-1.0064345817521862E-2</v>
      </c>
      <c r="I53" s="16">
        <f t="shared" si="18"/>
        <v>6.369119420989143E-2</v>
      </c>
      <c r="J53" s="16">
        <f t="shared" si="18"/>
        <v>-0.50200803212851408</v>
      </c>
    </row>
  </sheetData>
  <mergeCells count="22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4:C35"/>
    <mergeCell ref="D34:D35"/>
    <mergeCell ref="E34:E35"/>
    <mergeCell ref="F34:H34"/>
    <mergeCell ref="I34:I35"/>
    <mergeCell ref="J34:J35"/>
    <mergeCell ref="C33:J3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7"/>
      <c r="B8" s="48"/>
      <c r="C8" s="29" t="s">
        <v>110</v>
      </c>
      <c r="D8" s="30"/>
      <c r="E8" s="30"/>
      <c r="F8" s="30"/>
      <c r="G8" s="29" t="s">
        <v>111</v>
      </c>
      <c r="H8" s="30"/>
      <c r="I8" s="30"/>
      <c r="J8" s="30"/>
      <c r="K8" s="29" t="s">
        <v>113</v>
      </c>
      <c r="L8" s="30"/>
      <c r="M8" s="30"/>
      <c r="N8" s="30"/>
    </row>
    <row r="9" spans="1:14" ht="44.25" customHeight="1" thickBot="1" x14ac:dyDescent="0.25">
      <c r="A9" s="47"/>
      <c r="B9" s="49"/>
      <c r="C9" s="43" t="s">
        <v>29</v>
      </c>
      <c r="D9" s="43"/>
      <c r="E9" s="44"/>
      <c r="F9" s="35" t="s">
        <v>32</v>
      </c>
      <c r="G9" s="51" t="s">
        <v>29</v>
      </c>
      <c r="H9" s="43" t="s">
        <v>30</v>
      </c>
      <c r="I9" s="44" t="s">
        <v>31</v>
      </c>
      <c r="J9" s="35" t="s">
        <v>32</v>
      </c>
      <c r="K9" s="51" t="s">
        <v>29</v>
      </c>
      <c r="L9" s="43" t="s">
        <v>30</v>
      </c>
      <c r="M9" s="44" t="s">
        <v>31</v>
      </c>
      <c r="N9" s="35" t="s">
        <v>32</v>
      </c>
    </row>
    <row r="10" spans="1:14" ht="44.25" customHeight="1" thickBot="1" x14ac:dyDescent="0.25">
      <c r="A10" s="47"/>
      <c r="B10" s="49"/>
      <c r="C10" s="22" t="s">
        <v>33</v>
      </c>
      <c r="D10" s="22" t="s">
        <v>34</v>
      </c>
      <c r="E10" s="22" t="s">
        <v>35</v>
      </c>
      <c r="F10" s="50"/>
      <c r="G10" s="10" t="s">
        <v>33</v>
      </c>
      <c r="H10" s="10" t="s">
        <v>34</v>
      </c>
      <c r="I10" s="10" t="s">
        <v>35</v>
      </c>
      <c r="J10" s="50"/>
      <c r="K10" s="10" t="s">
        <v>33</v>
      </c>
      <c r="L10" s="10" t="s">
        <v>34</v>
      </c>
      <c r="M10" s="10" t="s">
        <v>35</v>
      </c>
      <c r="N10" s="50"/>
    </row>
    <row r="11" spans="1:14" ht="20.100000000000001" customHeight="1" thickBot="1" x14ac:dyDescent="0.25">
      <c r="B11" s="5" t="s">
        <v>2</v>
      </c>
      <c r="C11" s="12">
        <v>627</v>
      </c>
      <c r="D11" s="12">
        <v>457</v>
      </c>
      <c r="E11" s="12">
        <v>170</v>
      </c>
      <c r="F11" s="15">
        <f>+C11/'Evolución Denuncias'!C11</f>
        <v>7.1249999999999994E-2</v>
      </c>
      <c r="G11" s="12">
        <v>574</v>
      </c>
      <c r="H11" s="12">
        <v>408</v>
      </c>
      <c r="I11" s="12">
        <v>166</v>
      </c>
      <c r="J11" s="15">
        <f>+G11/'Evolución Denuncias'!K11</f>
        <v>6.2269472770666086E-2</v>
      </c>
      <c r="K11" s="15">
        <f t="shared" ref="K11:M28" si="0">IF(C11&gt;0,(G11-C11)/C11,"-")</f>
        <v>-8.4529505582137163E-2</v>
      </c>
      <c r="L11" s="15">
        <f t="shared" si="0"/>
        <v>-0.10722100656455143</v>
      </c>
      <c r="M11" s="15">
        <f t="shared" si="0"/>
        <v>-2.3529411764705882E-2</v>
      </c>
      <c r="N11" s="15">
        <f>+(J11-F11)/F11</f>
        <v>-0.12604248742924784</v>
      </c>
    </row>
    <row r="12" spans="1:14" ht="20.100000000000001" customHeight="1" thickBot="1" x14ac:dyDescent="0.25">
      <c r="B12" s="6" t="s">
        <v>3</v>
      </c>
      <c r="C12" s="12">
        <v>139</v>
      </c>
      <c r="D12" s="12">
        <v>91</v>
      </c>
      <c r="E12" s="12">
        <v>48</v>
      </c>
      <c r="F12" s="15">
        <f>+C12/'Evolución Denuncias'!C12</f>
        <v>0.12682481751824817</v>
      </c>
      <c r="G12" s="12">
        <v>63</v>
      </c>
      <c r="H12" s="12">
        <v>42</v>
      </c>
      <c r="I12" s="12">
        <v>21</v>
      </c>
      <c r="J12" s="15">
        <f>+G12/'Evolución Denuncias'!K12</f>
        <v>5.1177904142973192E-2</v>
      </c>
      <c r="K12" s="15">
        <f t="shared" si="0"/>
        <v>-0.5467625899280576</v>
      </c>
      <c r="L12" s="15">
        <f t="shared" si="0"/>
        <v>-0.53846153846153844</v>
      </c>
      <c r="M12" s="15">
        <f t="shared" si="0"/>
        <v>-0.5625</v>
      </c>
      <c r="N12" s="15">
        <f t="shared" ref="N12:N28" si="1">+(J12-F12)/F12</f>
        <v>-0.59646774862806751</v>
      </c>
    </row>
    <row r="13" spans="1:14" ht="20.100000000000001" customHeight="1" thickBot="1" x14ac:dyDescent="0.25">
      <c r="B13" s="6" t="s">
        <v>4</v>
      </c>
      <c r="C13" s="12">
        <v>111</v>
      </c>
      <c r="D13" s="12">
        <v>89</v>
      </c>
      <c r="E13" s="12">
        <v>22</v>
      </c>
      <c r="F13" s="15">
        <f>+C13/'Evolución Denuncias'!C13</f>
        <v>0.14509803921568629</v>
      </c>
      <c r="G13" s="12">
        <v>122</v>
      </c>
      <c r="H13" s="12">
        <v>94</v>
      </c>
      <c r="I13" s="12">
        <v>28</v>
      </c>
      <c r="J13" s="15">
        <f>+G13/'Evolución Denuncias'!K13</f>
        <v>0.16598639455782313</v>
      </c>
      <c r="K13" s="15">
        <f t="shared" si="0"/>
        <v>9.90990990990991E-2</v>
      </c>
      <c r="L13" s="15">
        <f t="shared" si="0"/>
        <v>5.6179775280898875E-2</v>
      </c>
      <c r="M13" s="15">
        <f t="shared" si="0"/>
        <v>0.27272727272727271</v>
      </c>
      <c r="N13" s="15">
        <f t="shared" si="1"/>
        <v>0.14396028681742959</v>
      </c>
    </row>
    <row r="14" spans="1:14" ht="20.100000000000001" customHeight="1" thickBot="1" x14ac:dyDescent="0.25">
      <c r="B14" s="6" t="s">
        <v>5</v>
      </c>
      <c r="C14" s="12">
        <v>220</v>
      </c>
      <c r="D14" s="12">
        <v>131</v>
      </c>
      <c r="E14" s="12">
        <v>89</v>
      </c>
      <c r="F14" s="15">
        <f>+C14/'Evolución Denuncias'!C14</f>
        <v>0.14294996751137101</v>
      </c>
      <c r="G14" s="12">
        <v>179</v>
      </c>
      <c r="H14" s="12">
        <v>91</v>
      </c>
      <c r="I14" s="12">
        <v>88</v>
      </c>
      <c r="J14" s="15">
        <f>+G14/'Evolución Denuncias'!K14</f>
        <v>8.8047220855878017E-2</v>
      </c>
      <c r="K14" s="15">
        <f t="shared" si="0"/>
        <v>-0.18636363636363637</v>
      </c>
      <c r="L14" s="15">
        <f t="shared" si="0"/>
        <v>-0.30534351145038169</v>
      </c>
      <c r="M14" s="15">
        <f t="shared" si="0"/>
        <v>-1.1235955056179775E-2</v>
      </c>
      <c r="N14" s="15">
        <f t="shared" si="1"/>
        <v>-0.38406966864910785</v>
      </c>
    </row>
    <row r="15" spans="1:14" ht="20.100000000000001" customHeight="1" thickBot="1" x14ac:dyDescent="0.25">
      <c r="B15" s="6" t="s">
        <v>6</v>
      </c>
      <c r="C15" s="12">
        <v>196</v>
      </c>
      <c r="D15" s="12">
        <v>135</v>
      </c>
      <c r="E15" s="12">
        <v>61</v>
      </c>
      <c r="F15" s="15">
        <f>+C15/'Evolución Denuncias'!C15</f>
        <v>9.306742640075974E-2</v>
      </c>
      <c r="G15" s="12">
        <v>452</v>
      </c>
      <c r="H15" s="12">
        <v>307</v>
      </c>
      <c r="I15" s="12">
        <v>145</v>
      </c>
      <c r="J15" s="15">
        <f>+G15/'Evolución Denuncias'!K15</f>
        <v>0.16728349370836418</v>
      </c>
      <c r="K15" s="15">
        <f t="shared" si="0"/>
        <v>1.3061224489795917</v>
      </c>
      <c r="L15" s="15">
        <f t="shared" si="0"/>
        <v>1.2740740740740741</v>
      </c>
      <c r="M15" s="15">
        <f t="shared" si="0"/>
        <v>1.3770491803278688</v>
      </c>
      <c r="N15" s="15">
        <f t="shared" si="1"/>
        <v>0.79744407015211705</v>
      </c>
    </row>
    <row r="16" spans="1:14" ht="20.100000000000001" customHeight="1" thickBot="1" x14ac:dyDescent="0.25">
      <c r="B16" s="6" t="s">
        <v>7</v>
      </c>
      <c r="C16" s="12">
        <v>27</v>
      </c>
      <c r="D16" s="12">
        <v>20</v>
      </c>
      <c r="E16" s="12">
        <v>7</v>
      </c>
      <c r="F16" s="15">
        <f>+C16/'Evolución Denuncias'!C16</f>
        <v>4.6875E-2</v>
      </c>
      <c r="G16" s="12">
        <v>36</v>
      </c>
      <c r="H16" s="12">
        <v>24</v>
      </c>
      <c r="I16" s="12">
        <v>12</v>
      </c>
      <c r="J16" s="15">
        <f>+G16/'Evolución Denuncias'!K16</f>
        <v>6.3716814159292035E-2</v>
      </c>
      <c r="K16" s="15">
        <f t="shared" si="0"/>
        <v>0.33333333333333331</v>
      </c>
      <c r="L16" s="15">
        <f t="shared" si="0"/>
        <v>0.2</v>
      </c>
      <c r="M16" s="15">
        <f t="shared" si="0"/>
        <v>0.7142857142857143</v>
      </c>
      <c r="N16" s="15">
        <f t="shared" si="1"/>
        <v>0.35929203539823007</v>
      </c>
    </row>
    <row r="17" spans="2:14" ht="20.100000000000001" customHeight="1" thickBot="1" x14ac:dyDescent="0.25">
      <c r="B17" s="6" t="s">
        <v>8</v>
      </c>
      <c r="C17" s="12">
        <v>137</v>
      </c>
      <c r="D17" s="12">
        <v>99</v>
      </c>
      <c r="E17" s="12">
        <v>38</v>
      </c>
      <c r="F17" s="15">
        <f>+C17/'Evolución Denuncias'!C17</f>
        <v>0.10058737151248165</v>
      </c>
      <c r="G17" s="12">
        <v>143</v>
      </c>
      <c r="H17" s="12">
        <v>92</v>
      </c>
      <c r="I17" s="12">
        <v>51</v>
      </c>
      <c r="J17" s="15">
        <f>+G17/'Evolución Denuncias'!K17</f>
        <v>0.10021023125437982</v>
      </c>
      <c r="K17" s="15">
        <f t="shared" si="0"/>
        <v>4.3795620437956206E-2</v>
      </c>
      <c r="L17" s="15">
        <f t="shared" si="0"/>
        <v>-7.0707070707070704E-2</v>
      </c>
      <c r="M17" s="15">
        <f t="shared" si="0"/>
        <v>0.34210526315789475</v>
      </c>
      <c r="N17" s="15">
        <f t="shared" si="1"/>
        <v>-3.7493797922240283E-3</v>
      </c>
    </row>
    <row r="18" spans="2:14" ht="20.100000000000001" customHeight="1" thickBot="1" x14ac:dyDescent="0.25">
      <c r="B18" s="6" t="s">
        <v>9</v>
      </c>
      <c r="C18" s="12">
        <v>182</v>
      </c>
      <c r="D18" s="12">
        <v>112</v>
      </c>
      <c r="E18" s="12">
        <v>70</v>
      </c>
      <c r="F18" s="15">
        <f>+C18/'Evolución Denuncias'!C18</f>
        <v>0.11360799001248439</v>
      </c>
      <c r="G18" s="12">
        <v>121</v>
      </c>
      <c r="H18" s="12">
        <v>90</v>
      </c>
      <c r="I18" s="12">
        <v>31</v>
      </c>
      <c r="J18" s="15">
        <f>+G18/'Evolución Denuncias'!K18</f>
        <v>7.3915699450213812E-2</v>
      </c>
      <c r="K18" s="15">
        <f t="shared" si="0"/>
        <v>-0.33516483516483514</v>
      </c>
      <c r="L18" s="15">
        <f t="shared" si="0"/>
        <v>-0.19642857142857142</v>
      </c>
      <c r="M18" s="15">
        <f t="shared" si="0"/>
        <v>-0.55714285714285716</v>
      </c>
      <c r="N18" s="15">
        <f t="shared" si="1"/>
        <v>-0.34937939275141466</v>
      </c>
    </row>
    <row r="19" spans="2:14" ht="20.100000000000001" customHeight="1" thickBot="1" x14ac:dyDescent="0.25">
      <c r="B19" s="6" t="s">
        <v>10</v>
      </c>
      <c r="C19" s="12">
        <v>631</v>
      </c>
      <c r="D19" s="12">
        <v>353</v>
      </c>
      <c r="E19" s="12">
        <v>278</v>
      </c>
      <c r="F19" s="15">
        <f>+C19/'Evolución Denuncias'!C19</f>
        <v>0.10849381017881705</v>
      </c>
      <c r="G19" s="12">
        <v>743</v>
      </c>
      <c r="H19" s="12">
        <v>449</v>
      </c>
      <c r="I19" s="12">
        <v>294</v>
      </c>
      <c r="J19" s="15">
        <f>+G19/'Evolución Denuncias'!K19</f>
        <v>0.12352452202826268</v>
      </c>
      <c r="K19" s="15">
        <f t="shared" si="0"/>
        <v>0.1774960380348653</v>
      </c>
      <c r="L19" s="15">
        <f t="shared" si="0"/>
        <v>0.2719546742209632</v>
      </c>
      <c r="M19" s="15">
        <f t="shared" si="0"/>
        <v>5.7553956834532377E-2</v>
      </c>
      <c r="N19" s="15">
        <f t="shared" si="1"/>
        <v>0.13853981001010424</v>
      </c>
    </row>
    <row r="20" spans="2:14" ht="20.100000000000001" customHeight="1" thickBot="1" x14ac:dyDescent="0.25">
      <c r="B20" s="6" t="s">
        <v>11</v>
      </c>
      <c r="C20" s="12">
        <v>711</v>
      </c>
      <c r="D20" s="12">
        <v>398</v>
      </c>
      <c r="E20" s="12">
        <v>313</v>
      </c>
      <c r="F20" s="15">
        <f>+C20/'Evolución Denuncias'!C20</f>
        <v>0.11717205009887936</v>
      </c>
      <c r="G20" s="12">
        <v>754</v>
      </c>
      <c r="H20" s="12">
        <v>440</v>
      </c>
      <c r="I20" s="12">
        <v>314</v>
      </c>
      <c r="J20" s="15">
        <f>+G20/'Evolución Denuncias'!K20</f>
        <v>0.11949286846275753</v>
      </c>
      <c r="K20" s="15">
        <f t="shared" si="0"/>
        <v>6.0478199718706049E-2</v>
      </c>
      <c r="L20" s="15">
        <f t="shared" si="0"/>
        <v>0.10552763819095477</v>
      </c>
      <c r="M20" s="15">
        <f t="shared" si="0"/>
        <v>3.1948881789137379E-3</v>
      </c>
      <c r="N20" s="15">
        <f t="shared" si="1"/>
        <v>1.9806928033773152E-2</v>
      </c>
    </row>
    <row r="21" spans="2:14" ht="20.100000000000001" customHeight="1" thickBot="1" x14ac:dyDescent="0.25">
      <c r="B21" s="6" t="s">
        <v>12</v>
      </c>
      <c r="C21" s="12">
        <v>31</v>
      </c>
      <c r="D21" s="12">
        <v>24</v>
      </c>
      <c r="E21" s="12">
        <v>7</v>
      </c>
      <c r="F21" s="15">
        <f>+C21/'Evolución Denuncias'!C21</f>
        <v>5.2188552188552187E-2</v>
      </c>
      <c r="G21" s="12">
        <v>25</v>
      </c>
      <c r="H21" s="12">
        <v>20</v>
      </c>
      <c r="I21" s="12">
        <v>5</v>
      </c>
      <c r="J21" s="15">
        <f>+G21/'Evolución Denuncias'!K21</f>
        <v>3.787878787878788E-2</v>
      </c>
      <c r="K21" s="15">
        <f t="shared" si="0"/>
        <v>-0.19354838709677419</v>
      </c>
      <c r="L21" s="15">
        <f t="shared" si="0"/>
        <v>-0.16666666666666666</v>
      </c>
      <c r="M21" s="15">
        <f t="shared" si="0"/>
        <v>-0.2857142857142857</v>
      </c>
      <c r="N21" s="15">
        <f t="shared" si="1"/>
        <v>-0.27419354838709675</v>
      </c>
    </row>
    <row r="22" spans="2:14" ht="20.100000000000001" customHeight="1" thickBot="1" x14ac:dyDescent="0.25">
      <c r="B22" s="6" t="s">
        <v>13</v>
      </c>
      <c r="C22" s="12">
        <v>92</v>
      </c>
      <c r="D22" s="12">
        <v>71</v>
      </c>
      <c r="E22" s="12">
        <v>21</v>
      </c>
      <c r="F22" s="15">
        <f>+C22/'Evolución Denuncias'!C22</f>
        <v>5.1569506726457402E-2</v>
      </c>
      <c r="G22" s="12">
        <v>84</v>
      </c>
      <c r="H22" s="12">
        <v>64</v>
      </c>
      <c r="I22" s="12">
        <v>20</v>
      </c>
      <c r="J22" s="15">
        <f>+G22/'Evolución Denuncias'!K22</f>
        <v>0.05</v>
      </c>
      <c r="K22" s="15">
        <f t="shared" si="0"/>
        <v>-8.6956521739130432E-2</v>
      </c>
      <c r="L22" s="15">
        <f t="shared" si="0"/>
        <v>-9.8591549295774641E-2</v>
      </c>
      <c r="M22" s="15">
        <f t="shared" si="0"/>
        <v>-4.7619047619047616E-2</v>
      </c>
      <c r="N22" s="15">
        <f t="shared" si="1"/>
        <v>-3.0434782608695657E-2</v>
      </c>
    </row>
    <row r="23" spans="2:14" ht="20.100000000000001" customHeight="1" thickBot="1" x14ac:dyDescent="0.25">
      <c r="B23" s="6" t="s">
        <v>14</v>
      </c>
      <c r="C23" s="12">
        <v>969</v>
      </c>
      <c r="D23" s="12">
        <v>527</v>
      </c>
      <c r="E23" s="12">
        <v>442</v>
      </c>
      <c r="F23" s="15">
        <f>+C23/'Evolución Denuncias'!C23</f>
        <v>0.13866628506010303</v>
      </c>
      <c r="G23" s="12">
        <v>941</v>
      </c>
      <c r="H23" s="12">
        <v>447</v>
      </c>
      <c r="I23" s="12">
        <v>494</v>
      </c>
      <c r="J23" s="15">
        <f>+G23/'Evolución Denuncias'!K23</f>
        <v>0.1388110340758224</v>
      </c>
      <c r="K23" s="15">
        <f t="shared" si="0"/>
        <v>-2.8895768833849329E-2</v>
      </c>
      <c r="L23" s="15">
        <f t="shared" si="0"/>
        <v>-0.15180265654648956</v>
      </c>
      <c r="M23" s="15">
        <f t="shared" si="0"/>
        <v>0.11764705882352941</v>
      </c>
      <c r="N23" s="15">
        <f t="shared" si="1"/>
        <v>1.0438659668183243E-3</v>
      </c>
    </row>
    <row r="24" spans="2:14" ht="20.100000000000001" customHeight="1" thickBot="1" x14ac:dyDescent="0.25">
      <c r="B24" s="6" t="s">
        <v>15</v>
      </c>
      <c r="C24" s="12">
        <v>138</v>
      </c>
      <c r="D24" s="12">
        <v>91</v>
      </c>
      <c r="E24" s="12">
        <v>47</v>
      </c>
      <c r="F24" s="15">
        <f>+C24/'Evolución Denuncias'!C24</f>
        <v>5.9354838709677421E-2</v>
      </c>
      <c r="G24" s="12">
        <v>153</v>
      </c>
      <c r="H24" s="12">
        <v>75</v>
      </c>
      <c r="I24" s="12">
        <v>78</v>
      </c>
      <c r="J24" s="15">
        <f>+G24/'Evolución Denuncias'!K24</f>
        <v>8.8695652173913037E-2</v>
      </c>
      <c r="K24" s="15">
        <f t="shared" si="0"/>
        <v>0.10869565217391304</v>
      </c>
      <c r="L24" s="15">
        <f t="shared" si="0"/>
        <v>-0.17582417582417584</v>
      </c>
      <c r="M24" s="15">
        <f t="shared" si="0"/>
        <v>0.65957446808510634</v>
      </c>
      <c r="N24" s="15">
        <f t="shared" si="1"/>
        <v>0.49432892249527394</v>
      </c>
    </row>
    <row r="25" spans="2:14" ht="20.100000000000001" customHeight="1" thickBot="1" x14ac:dyDescent="0.25">
      <c r="B25" s="6" t="s">
        <v>16</v>
      </c>
      <c r="C25" s="12">
        <v>27</v>
      </c>
      <c r="D25" s="12">
        <v>15</v>
      </c>
      <c r="E25" s="12">
        <v>12</v>
      </c>
      <c r="F25" s="15">
        <f>+C25/'Evolución Denuncias'!C25</f>
        <v>5.8568329718004339E-2</v>
      </c>
      <c r="G25" s="12">
        <v>16</v>
      </c>
      <c r="H25" s="12">
        <v>10</v>
      </c>
      <c r="I25" s="12">
        <v>6</v>
      </c>
      <c r="J25" s="15">
        <f>+G25/'Evolución Denuncias'!K25</f>
        <v>2.8021015761821366E-2</v>
      </c>
      <c r="K25" s="15">
        <f t="shared" si="0"/>
        <v>-0.40740740740740738</v>
      </c>
      <c r="L25" s="15">
        <f t="shared" si="0"/>
        <v>-0.33333333333333331</v>
      </c>
      <c r="M25" s="15">
        <f t="shared" si="0"/>
        <v>-0.5</v>
      </c>
      <c r="N25" s="15">
        <f t="shared" si="1"/>
        <v>-0.52156710125186478</v>
      </c>
    </row>
    <row r="26" spans="2:14" ht="20.100000000000001" customHeight="1" thickBot="1" x14ac:dyDescent="0.25">
      <c r="B26" s="7" t="s">
        <v>17</v>
      </c>
      <c r="C26" s="12">
        <v>185</v>
      </c>
      <c r="D26" s="12">
        <v>93</v>
      </c>
      <c r="E26" s="12">
        <v>92</v>
      </c>
      <c r="F26" s="15">
        <f>+C26/'Evolución Denuncias'!C26</f>
        <v>0.12918994413407822</v>
      </c>
      <c r="G26" s="12">
        <v>165</v>
      </c>
      <c r="H26" s="12">
        <v>90</v>
      </c>
      <c r="I26" s="12">
        <v>75</v>
      </c>
      <c r="J26" s="15">
        <f>+G26/'Evolución Denuncias'!K26</f>
        <v>0.10223048327137546</v>
      </c>
      <c r="K26" s="15">
        <f t="shared" si="0"/>
        <v>-0.10810810810810811</v>
      </c>
      <c r="L26" s="15">
        <f t="shared" si="0"/>
        <v>-3.2258064516129031E-2</v>
      </c>
      <c r="M26" s="15">
        <f t="shared" si="0"/>
        <v>-0.18478260869565216</v>
      </c>
      <c r="N26" s="15">
        <f t="shared" si="1"/>
        <v>-0.20868079975886678</v>
      </c>
    </row>
    <row r="27" spans="2:14" ht="20.100000000000001" customHeight="1" thickBot="1" x14ac:dyDescent="0.25">
      <c r="B27" s="8" t="s">
        <v>18</v>
      </c>
      <c r="C27" s="12">
        <v>30</v>
      </c>
      <c r="D27" s="12">
        <v>16</v>
      </c>
      <c r="E27" s="12">
        <v>14</v>
      </c>
      <c r="F27" s="15">
        <f>+C27/'Evolución Denuncias'!C27</f>
        <v>0.12244897959183673</v>
      </c>
      <c r="G27" s="12">
        <v>21</v>
      </c>
      <c r="H27" s="12">
        <v>13</v>
      </c>
      <c r="I27" s="12">
        <v>8</v>
      </c>
      <c r="J27" s="15">
        <f>+G27/'Evolución Denuncias'!K27</f>
        <v>9.5454545454545459E-2</v>
      </c>
      <c r="K27" s="15">
        <f t="shared" si="0"/>
        <v>-0.3</v>
      </c>
      <c r="L27" s="15">
        <f t="shared" si="0"/>
        <v>-0.1875</v>
      </c>
      <c r="M27" s="15">
        <f t="shared" si="0"/>
        <v>-0.42857142857142855</v>
      </c>
      <c r="N27" s="15">
        <f t="shared" si="1"/>
        <v>-0.2204545454545454</v>
      </c>
    </row>
    <row r="28" spans="2:14" ht="20.100000000000001" customHeight="1" thickBot="1" x14ac:dyDescent="0.25">
      <c r="B28" s="9" t="s">
        <v>19</v>
      </c>
      <c r="C28" s="13">
        <f>SUM(C11:C27)</f>
        <v>4453</v>
      </c>
      <c r="D28" s="13">
        <f t="shared" ref="D28:E28" si="2">SUM(D11:D27)</f>
        <v>2722</v>
      </c>
      <c r="E28" s="13">
        <f t="shared" si="2"/>
        <v>1731</v>
      </c>
      <c r="F28" s="16">
        <f>+C28/'Evolución Denuncias'!C28</f>
        <v>0.10222916044904612</v>
      </c>
      <c r="G28" s="13">
        <f>SUM(G11:G27)</f>
        <v>4592</v>
      </c>
      <c r="H28" s="13">
        <f t="shared" ref="H28:I28" si="3">SUM(H11:H27)</f>
        <v>2756</v>
      </c>
      <c r="I28" s="13">
        <f t="shared" si="3"/>
        <v>1836</v>
      </c>
      <c r="J28" s="16">
        <f>+G28/'Evolución Denuncias'!K28</f>
        <v>0.10176853862860689</v>
      </c>
      <c r="K28" s="16">
        <f t="shared" si="0"/>
        <v>3.1214911295755671E-2</v>
      </c>
      <c r="L28" s="16">
        <f t="shared" si="0"/>
        <v>1.2490815576781777E-2</v>
      </c>
      <c r="M28" s="16">
        <f t="shared" si="0"/>
        <v>6.0658578856152515E-2</v>
      </c>
      <c r="N28" s="16">
        <f t="shared" si="1"/>
        <v>-4.5057772011031201E-3</v>
      </c>
    </row>
    <row r="29" spans="2:14" x14ac:dyDescent="0.2">
      <c r="C29" s="23"/>
      <c r="D29" s="23"/>
      <c r="E29" s="23"/>
      <c r="G29" s="23"/>
      <c r="H29" s="23"/>
      <c r="I29" s="23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29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8.625" bestFit="1" customWidth="1"/>
    <col min="7" max="7" width="11.375" bestFit="1" customWidth="1"/>
    <col min="8" max="8" width="13.125" bestFit="1" customWidth="1"/>
    <col min="9" max="9" width="18.625" bestFit="1" customWidth="1"/>
    <col min="10" max="10" width="14.375" customWidth="1"/>
    <col min="11" max="11" width="14.125" customWidth="1"/>
    <col min="12" max="18" width="20.625" customWidth="1"/>
    <col min="19" max="19" width="11.875" customWidth="1"/>
  </cols>
  <sheetData>
    <row r="8" spans="2:11" ht="49.5" customHeight="1" x14ac:dyDescent="0.2"/>
    <row r="9" spans="2:11" ht="44.25" customHeight="1" thickBot="1" x14ac:dyDescent="0.25">
      <c r="C9" s="29" t="s">
        <v>110</v>
      </c>
      <c r="D9" s="30"/>
      <c r="E9" s="30"/>
      <c r="F9" s="29" t="s">
        <v>111</v>
      </c>
      <c r="G9" s="30"/>
      <c r="H9" s="30"/>
      <c r="I9" s="29" t="s">
        <v>113</v>
      </c>
      <c r="J9" s="30"/>
      <c r="K9" s="30"/>
    </row>
    <row r="10" spans="2:11" ht="44.25" customHeight="1" thickBot="1" x14ac:dyDescent="0.25">
      <c r="C10" s="11" t="s">
        <v>36</v>
      </c>
      <c r="D10" s="11" t="s">
        <v>37</v>
      </c>
      <c r="E10" s="11" t="s">
        <v>38</v>
      </c>
      <c r="F10" s="11" t="s">
        <v>36</v>
      </c>
      <c r="G10" s="11" t="s">
        <v>37</v>
      </c>
      <c r="H10" s="11" t="s">
        <v>38</v>
      </c>
      <c r="I10" s="11" t="s">
        <v>36</v>
      </c>
      <c r="J10" s="11" t="s">
        <v>37</v>
      </c>
      <c r="K10" s="11" t="s">
        <v>38</v>
      </c>
    </row>
    <row r="11" spans="2:11" ht="20.100000000000001" customHeight="1" thickBot="1" x14ac:dyDescent="0.25">
      <c r="B11" s="5" t="s">
        <v>2</v>
      </c>
      <c r="C11" s="12">
        <v>8369</v>
      </c>
      <c r="D11" s="12">
        <v>6569</v>
      </c>
      <c r="E11" s="12">
        <v>1800</v>
      </c>
      <c r="F11" s="12">
        <v>8821</v>
      </c>
      <c r="G11" s="12">
        <v>6854</v>
      </c>
      <c r="H11" s="12">
        <v>1967</v>
      </c>
      <c r="I11" s="15">
        <f>IF(C11&gt;0,(F11-C11)/C11,"-")</f>
        <v>5.4008842155574145E-2</v>
      </c>
      <c r="J11" s="15">
        <f>IF(D11&gt;0,(G11-D11)/D11,"-")</f>
        <v>4.3385599025726897E-2</v>
      </c>
      <c r="K11" s="15">
        <f>IF(E11&gt;0,(H11-E11)/E11,"-")</f>
        <v>9.2777777777777778E-2</v>
      </c>
    </row>
    <row r="12" spans="2:11" ht="20.100000000000001" customHeight="1" thickBot="1" x14ac:dyDescent="0.25">
      <c r="B12" s="6" t="s">
        <v>3</v>
      </c>
      <c r="C12" s="12">
        <v>1097</v>
      </c>
      <c r="D12" s="12">
        <v>719</v>
      </c>
      <c r="E12" s="12">
        <v>378</v>
      </c>
      <c r="F12" s="12">
        <v>1063</v>
      </c>
      <c r="G12" s="12">
        <v>754</v>
      </c>
      <c r="H12" s="12">
        <v>309</v>
      </c>
      <c r="I12" s="15">
        <f t="shared" ref="I12:K28" si="0">IF(C12&gt;0,(F12-C12)/C12,"-")</f>
        <v>-3.0993618960802188E-2</v>
      </c>
      <c r="J12" s="15">
        <f t="shared" si="0"/>
        <v>4.8678720445062586E-2</v>
      </c>
      <c r="K12" s="15">
        <f t="shared" si="0"/>
        <v>-0.18253968253968253</v>
      </c>
    </row>
    <row r="13" spans="2:11" ht="20.100000000000001" customHeight="1" thickBot="1" x14ac:dyDescent="0.25">
      <c r="B13" s="6" t="s">
        <v>4</v>
      </c>
      <c r="C13" s="12">
        <v>699</v>
      </c>
      <c r="D13" s="12">
        <v>570</v>
      </c>
      <c r="E13" s="12">
        <v>129</v>
      </c>
      <c r="F13" s="12">
        <v>735</v>
      </c>
      <c r="G13" s="12">
        <v>568</v>
      </c>
      <c r="H13" s="12">
        <v>167</v>
      </c>
      <c r="I13" s="15">
        <f t="shared" si="0"/>
        <v>5.1502145922746781E-2</v>
      </c>
      <c r="J13" s="15">
        <f t="shared" si="0"/>
        <v>-3.5087719298245615E-3</v>
      </c>
      <c r="K13" s="15">
        <f t="shared" si="0"/>
        <v>0.29457364341085274</v>
      </c>
    </row>
    <row r="14" spans="2:11" ht="20.100000000000001" customHeight="1" thickBot="1" x14ac:dyDescent="0.25">
      <c r="B14" s="6" t="s">
        <v>5</v>
      </c>
      <c r="C14" s="12">
        <v>1720</v>
      </c>
      <c r="D14" s="12">
        <v>983</v>
      </c>
      <c r="E14" s="12">
        <v>737</v>
      </c>
      <c r="F14" s="12">
        <v>1943</v>
      </c>
      <c r="G14" s="12">
        <v>1040</v>
      </c>
      <c r="H14" s="12">
        <v>903</v>
      </c>
      <c r="I14" s="15">
        <f t="shared" si="0"/>
        <v>0.12965116279069769</v>
      </c>
      <c r="J14" s="15">
        <f t="shared" si="0"/>
        <v>5.7985757884028481E-2</v>
      </c>
      <c r="K14" s="15">
        <f t="shared" si="0"/>
        <v>0.22523744911804613</v>
      </c>
    </row>
    <row r="15" spans="2:11" ht="20.100000000000001" customHeight="1" thickBot="1" x14ac:dyDescent="0.25">
      <c r="B15" s="6" t="s">
        <v>6</v>
      </c>
      <c r="C15" s="12">
        <v>2088</v>
      </c>
      <c r="D15" s="12">
        <v>1700</v>
      </c>
      <c r="E15" s="12">
        <v>388</v>
      </c>
      <c r="F15" s="12">
        <v>2690</v>
      </c>
      <c r="G15" s="12">
        <v>2147</v>
      </c>
      <c r="H15" s="12">
        <v>543</v>
      </c>
      <c r="I15" s="15">
        <f t="shared" si="0"/>
        <v>0.28831417624521072</v>
      </c>
      <c r="J15" s="15">
        <f t="shared" si="0"/>
        <v>0.26294117647058823</v>
      </c>
      <c r="K15" s="15">
        <f t="shared" si="0"/>
        <v>0.39948453608247425</v>
      </c>
    </row>
    <row r="16" spans="2:11" ht="20.100000000000001" customHeight="1" thickBot="1" x14ac:dyDescent="0.25">
      <c r="B16" s="6" t="s">
        <v>7</v>
      </c>
      <c r="C16" s="12">
        <v>610</v>
      </c>
      <c r="D16" s="12">
        <v>514</v>
      </c>
      <c r="E16" s="12">
        <v>96</v>
      </c>
      <c r="F16" s="12">
        <v>553</v>
      </c>
      <c r="G16" s="12">
        <v>443</v>
      </c>
      <c r="H16" s="12">
        <v>110</v>
      </c>
      <c r="I16" s="15">
        <f t="shared" si="0"/>
        <v>-9.3442622950819676E-2</v>
      </c>
      <c r="J16" s="15">
        <f t="shared" si="0"/>
        <v>-0.13813229571984437</v>
      </c>
      <c r="K16" s="15">
        <f t="shared" si="0"/>
        <v>0.14583333333333334</v>
      </c>
    </row>
    <row r="17" spans="2:12" ht="20.100000000000001" customHeight="1" thickBot="1" x14ac:dyDescent="0.25">
      <c r="B17" s="6" t="s">
        <v>8</v>
      </c>
      <c r="C17" s="12">
        <v>1281</v>
      </c>
      <c r="D17" s="12">
        <v>1017</v>
      </c>
      <c r="E17" s="12">
        <v>264</v>
      </c>
      <c r="F17" s="12">
        <v>1427</v>
      </c>
      <c r="G17" s="12">
        <v>1058</v>
      </c>
      <c r="H17" s="12">
        <v>369</v>
      </c>
      <c r="I17" s="15">
        <f t="shared" si="0"/>
        <v>0.11397345823575332</v>
      </c>
      <c r="J17" s="15">
        <f t="shared" si="0"/>
        <v>4.0314650934119962E-2</v>
      </c>
      <c r="K17" s="15">
        <f t="shared" si="0"/>
        <v>0.39772727272727271</v>
      </c>
    </row>
    <row r="18" spans="2:12" ht="20.100000000000001" customHeight="1" thickBot="1" x14ac:dyDescent="0.25">
      <c r="B18" s="6" t="s">
        <v>9</v>
      </c>
      <c r="C18" s="12">
        <v>1463</v>
      </c>
      <c r="D18" s="12">
        <v>1048</v>
      </c>
      <c r="E18" s="12">
        <v>415</v>
      </c>
      <c r="F18" s="12">
        <v>1609</v>
      </c>
      <c r="G18" s="12">
        <v>1093</v>
      </c>
      <c r="H18" s="12">
        <v>516</v>
      </c>
      <c r="I18" s="15">
        <f t="shared" si="0"/>
        <v>9.9794941900205061E-2</v>
      </c>
      <c r="J18" s="15">
        <f t="shared" si="0"/>
        <v>4.2938931297709926E-2</v>
      </c>
      <c r="K18" s="15">
        <f t="shared" si="0"/>
        <v>0.2433734939759036</v>
      </c>
    </row>
    <row r="19" spans="2:12" ht="20.100000000000001" customHeight="1" thickBot="1" x14ac:dyDescent="0.25">
      <c r="B19" s="6" t="s">
        <v>10</v>
      </c>
      <c r="C19" s="12">
        <v>5377</v>
      </c>
      <c r="D19" s="12">
        <v>3279</v>
      </c>
      <c r="E19" s="12">
        <v>2098</v>
      </c>
      <c r="F19" s="12">
        <v>5902</v>
      </c>
      <c r="G19" s="12">
        <v>3606</v>
      </c>
      <c r="H19" s="12">
        <v>2296</v>
      </c>
      <c r="I19" s="15">
        <f t="shared" si="0"/>
        <v>9.7638088153245303E-2</v>
      </c>
      <c r="J19" s="15">
        <f t="shared" si="0"/>
        <v>9.9725526075022872E-2</v>
      </c>
      <c r="K19" s="15">
        <f t="shared" si="0"/>
        <v>9.4375595805529081E-2</v>
      </c>
    </row>
    <row r="20" spans="2:12" ht="20.100000000000001" customHeight="1" thickBot="1" x14ac:dyDescent="0.25">
      <c r="B20" s="6" t="s">
        <v>11</v>
      </c>
      <c r="C20" s="12">
        <v>5506</v>
      </c>
      <c r="D20" s="12">
        <v>3457</v>
      </c>
      <c r="E20" s="12">
        <v>2049</v>
      </c>
      <c r="F20" s="12">
        <v>6138</v>
      </c>
      <c r="G20" s="12">
        <v>3894</v>
      </c>
      <c r="H20" s="12">
        <v>2244</v>
      </c>
      <c r="I20" s="15">
        <f t="shared" si="0"/>
        <v>0.1147838721394842</v>
      </c>
      <c r="J20" s="15">
        <f t="shared" si="0"/>
        <v>0.12641018223893549</v>
      </c>
      <c r="K20" s="15">
        <f t="shared" si="0"/>
        <v>9.5168374816983897E-2</v>
      </c>
    </row>
    <row r="21" spans="2:12" ht="20.100000000000001" customHeight="1" thickBot="1" x14ac:dyDescent="0.25">
      <c r="B21" s="6" t="s">
        <v>12</v>
      </c>
      <c r="C21" s="12">
        <v>529</v>
      </c>
      <c r="D21" s="12">
        <v>463</v>
      </c>
      <c r="E21" s="12">
        <v>66</v>
      </c>
      <c r="F21" s="12">
        <v>654</v>
      </c>
      <c r="G21" s="12">
        <v>590</v>
      </c>
      <c r="H21" s="12">
        <v>64</v>
      </c>
      <c r="I21" s="15">
        <f t="shared" si="0"/>
        <v>0.23629489603024575</v>
      </c>
      <c r="J21" s="15">
        <f t="shared" si="0"/>
        <v>0.27429805615550756</v>
      </c>
      <c r="K21" s="15">
        <f t="shared" si="0"/>
        <v>-3.0303030303030304E-2</v>
      </c>
    </row>
    <row r="22" spans="2:12" ht="20.100000000000001" customHeight="1" thickBot="1" x14ac:dyDescent="0.25">
      <c r="B22" s="6" t="s">
        <v>13</v>
      </c>
      <c r="C22" s="12">
        <v>1502</v>
      </c>
      <c r="D22" s="12">
        <v>1197</v>
      </c>
      <c r="E22" s="12">
        <v>305</v>
      </c>
      <c r="F22" s="12">
        <v>1499</v>
      </c>
      <c r="G22" s="12">
        <v>1250</v>
      </c>
      <c r="H22" s="12">
        <v>249</v>
      </c>
      <c r="I22" s="15">
        <f t="shared" si="0"/>
        <v>-1.9973368841544607E-3</v>
      </c>
      <c r="J22" s="15">
        <f t="shared" si="0"/>
        <v>4.4277360066833749E-2</v>
      </c>
      <c r="K22" s="15">
        <f t="shared" si="0"/>
        <v>-0.18360655737704917</v>
      </c>
    </row>
    <row r="23" spans="2:12" ht="20.100000000000001" customHeight="1" thickBot="1" x14ac:dyDescent="0.25">
      <c r="B23" s="6" t="s">
        <v>14</v>
      </c>
      <c r="C23" s="12">
        <v>6615</v>
      </c>
      <c r="D23" s="12">
        <v>3763</v>
      </c>
      <c r="E23" s="12">
        <v>2852</v>
      </c>
      <c r="F23" s="12">
        <v>6297</v>
      </c>
      <c r="G23" s="12">
        <v>3388</v>
      </c>
      <c r="H23" s="12">
        <v>2909</v>
      </c>
      <c r="I23" s="15">
        <f t="shared" si="0"/>
        <v>-4.8072562358276644E-2</v>
      </c>
      <c r="J23" s="15">
        <f t="shared" si="0"/>
        <v>-9.9654530959340945E-2</v>
      </c>
      <c r="K23" s="15">
        <f t="shared" si="0"/>
        <v>1.9985974754558204E-2</v>
      </c>
    </row>
    <row r="24" spans="2:12" ht="20.100000000000001" customHeight="1" thickBot="1" x14ac:dyDescent="0.25">
      <c r="B24" s="6" t="s">
        <v>15</v>
      </c>
      <c r="C24" s="12">
        <v>1693</v>
      </c>
      <c r="D24" s="12">
        <v>958</v>
      </c>
      <c r="E24" s="12">
        <v>735</v>
      </c>
      <c r="F24" s="12">
        <v>1725</v>
      </c>
      <c r="G24" s="12">
        <v>1016</v>
      </c>
      <c r="H24" s="12">
        <v>709</v>
      </c>
      <c r="I24" s="15">
        <f t="shared" si="0"/>
        <v>1.8901358535144713E-2</v>
      </c>
      <c r="J24" s="15">
        <f t="shared" si="0"/>
        <v>6.0542797494780795E-2</v>
      </c>
      <c r="K24" s="15">
        <f t="shared" si="0"/>
        <v>-3.5374149659863949E-2</v>
      </c>
    </row>
    <row r="25" spans="2:12" ht="20.100000000000001" customHeight="1" thickBot="1" x14ac:dyDescent="0.25">
      <c r="B25" s="6" t="s">
        <v>16</v>
      </c>
      <c r="C25" s="12">
        <v>444</v>
      </c>
      <c r="D25" s="12">
        <v>284</v>
      </c>
      <c r="E25" s="12">
        <v>160</v>
      </c>
      <c r="F25" s="12">
        <v>554</v>
      </c>
      <c r="G25" s="12">
        <v>299</v>
      </c>
      <c r="H25" s="12">
        <v>255</v>
      </c>
      <c r="I25" s="15">
        <f t="shared" si="0"/>
        <v>0.24774774774774774</v>
      </c>
      <c r="J25" s="15">
        <f t="shared" si="0"/>
        <v>5.2816901408450703E-2</v>
      </c>
      <c r="K25" s="15">
        <f t="shared" si="0"/>
        <v>0.59375</v>
      </c>
    </row>
    <row r="26" spans="2:12" ht="20.100000000000001" customHeight="1" thickBot="1" x14ac:dyDescent="0.25">
      <c r="B26" s="7" t="s">
        <v>17</v>
      </c>
      <c r="C26" s="12">
        <v>1482</v>
      </c>
      <c r="D26" s="12">
        <v>968</v>
      </c>
      <c r="E26" s="12">
        <v>514</v>
      </c>
      <c r="F26" s="12">
        <v>1519</v>
      </c>
      <c r="G26" s="12">
        <v>970</v>
      </c>
      <c r="H26" s="12">
        <v>549</v>
      </c>
      <c r="I26" s="15">
        <f t="shared" si="0"/>
        <v>2.4966261808367071E-2</v>
      </c>
      <c r="J26" s="15">
        <f t="shared" si="0"/>
        <v>2.0661157024793389E-3</v>
      </c>
      <c r="K26" s="15">
        <f t="shared" si="0"/>
        <v>6.8093385214007776E-2</v>
      </c>
    </row>
    <row r="27" spans="2:12" ht="20.100000000000001" customHeight="1" thickBot="1" x14ac:dyDescent="0.25">
      <c r="B27" s="8" t="s">
        <v>18</v>
      </c>
      <c r="C27" s="12">
        <v>243</v>
      </c>
      <c r="D27" s="12">
        <v>159</v>
      </c>
      <c r="E27" s="12">
        <v>84</v>
      </c>
      <c r="F27" s="12">
        <v>220</v>
      </c>
      <c r="G27" s="12">
        <v>137</v>
      </c>
      <c r="H27" s="12">
        <v>83</v>
      </c>
      <c r="I27" s="15">
        <f t="shared" si="0"/>
        <v>-9.4650205761316872E-2</v>
      </c>
      <c r="J27" s="15">
        <f t="shared" si="0"/>
        <v>-0.13836477987421383</v>
      </c>
      <c r="K27" s="15">
        <f t="shared" si="0"/>
        <v>-1.1904761904761904E-2</v>
      </c>
    </row>
    <row r="28" spans="2:12" ht="20.100000000000001" customHeight="1" thickBot="1" x14ac:dyDescent="0.25">
      <c r="B28" s="9" t="s">
        <v>19</v>
      </c>
      <c r="C28" s="13">
        <f>SUM(C11:C27)</f>
        <v>40718</v>
      </c>
      <c r="D28" s="13">
        <f t="shared" ref="D28:E28" si="1">SUM(D11:D27)</f>
        <v>27648</v>
      </c>
      <c r="E28" s="13">
        <f t="shared" si="1"/>
        <v>13070</v>
      </c>
      <c r="F28" s="13">
        <f>SUM(F11:F27)</f>
        <v>43349</v>
      </c>
      <c r="G28" s="13">
        <f t="shared" ref="G28:H28" si="2">SUM(G11:G27)</f>
        <v>29107</v>
      </c>
      <c r="H28" s="13">
        <f t="shared" si="2"/>
        <v>14242</v>
      </c>
      <c r="I28" s="16">
        <f t="shared" si="0"/>
        <v>6.4615157915418248E-2</v>
      </c>
      <c r="J28" s="16">
        <f t="shared" si="0"/>
        <v>5.2770543981481483E-2</v>
      </c>
      <c r="K28" s="16">
        <f t="shared" si="0"/>
        <v>8.9671002295332827E-2</v>
      </c>
      <c r="L28" s="23">
        <f>SUM(F28:H28)</f>
        <v>86698</v>
      </c>
    </row>
    <row r="29" spans="2:12" x14ac:dyDescent="0.2">
      <c r="C29" s="23"/>
      <c r="D29" s="23"/>
      <c r="E29" s="23"/>
      <c r="F29" s="23"/>
      <c r="G29" s="23"/>
      <c r="H29" s="23"/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9" t="s">
        <v>110</v>
      </c>
      <c r="D9" s="30"/>
      <c r="E9" s="30"/>
      <c r="F9" s="30"/>
      <c r="G9" s="30" t="s">
        <v>111</v>
      </c>
      <c r="H9" s="30"/>
      <c r="I9" s="30"/>
      <c r="J9" s="30"/>
      <c r="K9" s="30" t="s">
        <v>113</v>
      </c>
      <c r="L9" s="30"/>
      <c r="M9" s="30"/>
      <c r="N9" s="30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2283</v>
      </c>
      <c r="D11" s="12">
        <v>18</v>
      </c>
      <c r="E11" s="12">
        <v>1774</v>
      </c>
      <c r="F11" s="12">
        <v>491</v>
      </c>
      <c r="G11" s="12">
        <v>2360</v>
      </c>
      <c r="H11" s="12">
        <v>37</v>
      </c>
      <c r="I11" s="12">
        <v>1826</v>
      </c>
      <c r="J11" s="12">
        <v>497</v>
      </c>
      <c r="K11" s="15">
        <f>IF(C11=0,"-",(G11-C11)/C11)</f>
        <v>3.37275514673675E-2</v>
      </c>
      <c r="L11" s="15">
        <f>IF(D11=0,"-",(H11-D11)/D11)</f>
        <v>1.0555555555555556</v>
      </c>
      <c r="M11" s="15">
        <f>IF(E11=0,"-",(I11-E11)/E11)</f>
        <v>2.9312288613303268E-2</v>
      </c>
      <c r="N11" s="15">
        <f>IF(F11=0,"-",(J11-F11)/F11)</f>
        <v>1.2219959266802444E-2</v>
      </c>
    </row>
    <row r="12" spans="2:14" ht="20.100000000000001" customHeight="1" thickBot="1" x14ac:dyDescent="0.25">
      <c r="B12" s="6" t="s">
        <v>3</v>
      </c>
      <c r="C12" s="12">
        <v>176</v>
      </c>
      <c r="D12" s="12">
        <v>0</v>
      </c>
      <c r="E12" s="12">
        <v>140</v>
      </c>
      <c r="F12" s="12">
        <v>36</v>
      </c>
      <c r="G12" s="12">
        <v>261</v>
      </c>
      <c r="H12" s="12">
        <v>0</v>
      </c>
      <c r="I12" s="12">
        <v>214</v>
      </c>
      <c r="J12" s="12">
        <v>47</v>
      </c>
      <c r="K12" s="15">
        <f t="shared" ref="K12:N28" si="0">IF(C12=0,"-",(G12-C12)/C12)</f>
        <v>0.48295454545454547</v>
      </c>
      <c r="L12" s="15" t="str">
        <f t="shared" si="0"/>
        <v>-</v>
      </c>
      <c r="M12" s="15">
        <f t="shared" si="0"/>
        <v>0.52857142857142858</v>
      </c>
      <c r="N12" s="15">
        <f t="shared" si="0"/>
        <v>0.30555555555555558</v>
      </c>
    </row>
    <row r="13" spans="2:14" ht="20.100000000000001" customHeight="1" thickBot="1" x14ac:dyDescent="0.25">
      <c r="B13" s="6" t="s">
        <v>4</v>
      </c>
      <c r="C13" s="12">
        <v>229</v>
      </c>
      <c r="D13" s="12">
        <v>1</v>
      </c>
      <c r="E13" s="12">
        <v>171</v>
      </c>
      <c r="F13" s="12">
        <v>57</v>
      </c>
      <c r="G13" s="12">
        <v>218</v>
      </c>
      <c r="H13" s="12">
        <v>0</v>
      </c>
      <c r="I13" s="12">
        <v>167</v>
      </c>
      <c r="J13" s="12">
        <v>51</v>
      </c>
      <c r="K13" s="15">
        <f t="shared" si="0"/>
        <v>-4.8034934497816595E-2</v>
      </c>
      <c r="L13" s="15">
        <f t="shared" si="0"/>
        <v>-1</v>
      </c>
      <c r="M13" s="15">
        <f t="shared" si="0"/>
        <v>-2.3391812865497075E-2</v>
      </c>
      <c r="N13" s="15">
        <f t="shared" si="0"/>
        <v>-0.10526315789473684</v>
      </c>
    </row>
    <row r="14" spans="2:14" ht="20.100000000000001" customHeight="1" thickBot="1" x14ac:dyDescent="0.25">
      <c r="B14" s="6" t="s">
        <v>5</v>
      </c>
      <c r="C14" s="12">
        <v>262</v>
      </c>
      <c r="D14" s="12">
        <v>0</v>
      </c>
      <c r="E14" s="12">
        <v>223</v>
      </c>
      <c r="F14" s="12">
        <v>38</v>
      </c>
      <c r="G14" s="12">
        <v>358</v>
      </c>
      <c r="H14" s="12">
        <v>0</v>
      </c>
      <c r="I14" s="12">
        <v>278</v>
      </c>
      <c r="J14" s="12">
        <v>80</v>
      </c>
      <c r="K14" s="15">
        <f t="shared" si="0"/>
        <v>0.36641221374045801</v>
      </c>
      <c r="L14" s="15" t="str">
        <f t="shared" si="0"/>
        <v>-</v>
      </c>
      <c r="M14" s="15">
        <f t="shared" si="0"/>
        <v>0.24663677130044842</v>
      </c>
      <c r="N14" s="15">
        <f t="shared" si="0"/>
        <v>1.1052631578947369</v>
      </c>
    </row>
    <row r="15" spans="2:14" ht="20.100000000000001" customHeight="1" thickBot="1" x14ac:dyDescent="0.25">
      <c r="B15" s="6" t="s">
        <v>6</v>
      </c>
      <c r="C15" s="12">
        <v>635</v>
      </c>
      <c r="D15" s="12">
        <v>9</v>
      </c>
      <c r="E15" s="12">
        <v>323</v>
      </c>
      <c r="F15" s="12">
        <v>301</v>
      </c>
      <c r="G15" s="12">
        <v>595</v>
      </c>
      <c r="H15" s="12">
        <v>12</v>
      </c>
      <c r="I15" s="12">
        <v>455</v>
      </c>
      <c r="J15" s="12">
        <v>128</v>
      </c>
      <c r="K15" s="15">
        <f t="shared" si="0"/>
        <v>-6.2992125984251968E-2</v>
      </c>
      <c r="L15" s="15">
        <f t="shared" si="0"/>
        <v>0.33333333333333331</v>
      </c>
      <c r="M15" s="15">
        <f t="shared" si="0"/>
        <v>0.4086687306501548</v>
      </c>
      <c r="N15" s="15">
        <f t="shared" si="0"/>
        <v>-0.57475083056478404</v>
      </c>
    </row>
    <row r="16" spans="2:14" ht="20.100000000000001" customHeight="1" thickBot="1" x14ac:dyDescent="0.25">
      <c r="B16" s="6" t="s">
        <v>7</v>
      </c>
      <c r="C16" s="12">
        <v>94</v>
      </c>
      <c r="D16" s="12">
        <v>0</v>
      </c>
      <c r="E16" s="12">
        <v>61</v>
      </c>
      <c r="F16" s="12">
        <v>33</v>
      </c>
      <c r="G16" s="12">
        <v>76</v>
      </c>
      <c r="H16" s="12">
        <v>0</v>
      </c>
      <c r="I16" s="12">
        <v>52</v>
      </c>
      <c r="J16" s="12">
        <v>24</v>
      </c>
      <c r="K16" s="15">
        <f t="shared" si="0"/>
        <v>-0.19148936170212766</v>
      </c>
      <c r="L16" s="15" t="str">
        <f t="shared" si="0"/>
        <v>-</v>
      </c>
      <c r="M16" s="15">
        <f t="shared" si="0"/>
        <v>-0.14754098360655737</v>
      </c>
      <c r="N16" s="15">
        <f t="shared" si="0"/>
        <v>-0.27272727272727271</v>
      </c>
    </row>
    <row r="17" spans="2:14" ht="20.100000000000001" customHeight="1" thickBot="1" x14ac:dyDescent="0.25">
      <c r="B17" s="6" t="s">
        <v>8</v>
      </c>
      <c r="C17" s="12">
        <v>385</v>
      </c>
      <c r="D17" s="12">
        <v>0</v>
      </c>
      <c r="E17" s="12">
        <v>269</v>
      </c>
      <c r="F17" s="12">
        <v>116</v>
      </c>
      <c r="G17" s="12">
        <v>412</v>
      </c>
      <c r="H17" s="12">
        <v>0</v>
      </c>
      <c r="I17" s="12">
        <v>335</v>
      </c>
      <c r="J17" s="12">
        <v>77</v>
      </c>
      <c r="K17" s="15">
        <f t="shared" si="0"/>
        <v>7.0129870129870125E-2</v>
      </c>
      <c r="L17" s="15" t="str">
        <f t="shared" si="0"/>
        <v>-</v>
      </c>
      <c r="M17" s="15">
        <f t="shared" si="0"/>
        <v>0.24535315985130113</v>
      </c>
      <c r="N17" s="15">
        <f t="shared" si="0"/>
        <v>-0.33620689655172414</v>
      </c>
    </row>
    <row r="18" spans="2:14" ht="20.100000000000001" customHeight="1" thickBot="1" x14ac:dyDescent="0.25">
      <c r="B18" s="6" t="s">
        <v>9</v>
      </c>
      <c r="C18" s="12">
        <v>500</v>
      </c>
      <c r="D18" s="12">
        <v>0</v>
      </c>
      <c r="E18" s="12">
        <v>363</v>
      </c>
      <c r="F18" s="12">
        <v>137</v>
      </c>
      <c r="G18" s="12">
        <v>513</v>
      </c>
      <c r="H18" s="12">
        <v>0</v>
      </c>
      <c r="I18" s="12">
        <v>385</v>
      </c>
      <c r="J18" s="12">
        <v>128</v>
      </c>
      <c r="K18" s="15">
        <f t="shared" si="0"/>
        <v>2.5999999999999999E-2</v>
      </c>
      <c r="L18" s="15" t="str">
        <f t="shared" si="0"/>
        <v>-</v>
      </c>
      <c r="M18" s="15">
        <f t="shared" si="0"/>
        <v>6.0606060606060608E-2</v>
      </c>
      <c r="N18" s="15">
        <f t="shared" si="0"/>
        <v>-6.569343065693431E-2</v>
      </c>
    </row>
    <row r="19" spans="2:14" ht="20.100000000000001" customHeight="1" thickBot="1" x14ac:dyDescent="0.25">
      <c r="B19" s="6" t="s">
        <v>10</v>
      </c>
      <c r="C19" s="12">
        <v>1320</v>
      </c>
      <c r="D19" s="12">
        <v>49</v>
      </c>
      <c r="E19" s="12">
        <v>635</v>
      </c>
      <c r="F19" s="12">
        <v>636</v>
      </c>
      <c r="G19" s="12">
        <v>1463</v>
      </c>
      <c r="H19" s="12">
        <v>12</v>
      </c>
      <c r="I19" s="12">
        <v>795</v>
      </c>
      <c r="J19" s="12">
        <v>656</v>
      </c>
      <c r="K19" s="15">
        <f t="shared" si="0"/>
        <v>0.10833333333333334</v>
      </c>
      <c r="L19" s="15">
        <f t="shared" si="0"/>
        <v>-0.75510204081632648</v>
      </c>
      <c r="M19" s="15">
        <f t="shared" si="0"/>
        <v>0.25196850393700787</v>
      </c>
      <c r="N19" s="15">
        <f t="shared" si="0"/>
        <v>3.1446540880503145E-2</v>
      </c>
    </row>
    <row r="20" spans="2:14" ht="20.100000000000001" customHeight="1" thickBot="1" x14ac:dyDescent="0.25">
      <c r="B20" s="6" t="s">
        <v>11</v>
      </c>
      <c r="C20" s="12">
        <v>1349</v>
      </c>
      <c r="D20" s="12">
        <v>17</v>
      </c>
      <c r="E20" s="12">
        <v>1127</v>
      </c>
      <c r="F20" s="12">
        <v>205</v>
      </c>
      <c r="G20" s="12">
        <v>1544</v>
      </c>
      <c r="H20" s="12">
        <v>9</v>
      </c>
      <c r="I20" s="12">
        <v>1326</v>
      </c>
      <c r="J20" s="12">
        <v>209</v>
      </c>
      <c r="K20" s="15">
        <f t="shared" si="0"/>
        <v>0.14455151964418086</v>
      </c>
      <c r="L20" s="15">
        <f t="shared" si="0"/>
        <v>-0.47058823529411764</v>
      </c>
      <c r="M20" s="15">
        <f t="shared" si="0"/>
        <v>0.17657497781721385</v>
      </c>
      <c r="N20" s="15">
        <f t="shared" si="0"/>
        <v>1.9512195121951219E-2</v>
      </c>
    </row>
    <row r="21" spans="2:14" ht="20.100000000000001" customHeight="1" thickBot="1" x14ac:dyDescent="0.25">
      <c r="B21" s="6" t="s">
        <v>12</v>
      </c>
      <c r="C21" s="12">
        <v>187</v>
      </c>
      <c r="D21" s="12">
        <v>8</v>
      </c>
      <c r="E21" s="12">
        <v>149</v>
      </c>
      <c r="F21" s="12">
        <v>30</v>
      </c>
      <c r="G21" s="12">
        <v>220</v>
      </c>
      <c r="H21" s="12">
        <v>0</v>
      </c>
      <c r="I21" s="12">
        <v>170</v>
      </c>
      <c r="J21" s="12">
        <v>50</v>
      </c>
      <c r="K21" s="15">
        <f t="shared" si="0"/>
        <v>0.17647058823529413</v>
      </c>
      <c r="L21" s="15">
        <f t="shared" si="0"/>
        <v>-1</v>
      </c>
      <c r="M21" s="15">
        <f t="shared" si="0"/>
        <v>0.14093959731543623</v>
      </c>
      <c r="N21" s="15">
        <f t="shared" si="0"/>
        <v>0.66666666666666663</v>
      </c>
    </row>
    <row r="22" spans="2:14" ht="20.100000000000001" customHeight="1" thickBot="1" x14ac:dyDescent="0.25">
      <c r="B22" s="6" t="s">
        <v>13</v>
      </c>
      <c r="C22" s="12">
        <v>523</v>
      </c>
      <c r="D22" s="12">
        <v>1</v>
      </c>
      <c r="E22" s="12">
        <v>355</v>
      </c>
      <c r="F22" s="12">
        <v>167</v>
      </c>
      <c r="G22" s="12">
        <v>536</v>
      </c>
      <c r="H22" s="12">
        <v>6</v>
      </c>
      <c r="I22" s="12">
        <v>396</v>
      </c>
      <c r="J22" s="12">
        <v>134</v>
      </c>
      <c r="K22" s="15">
        <f t="shared" si="0"/>
        <v>2.4856596558317401E-2</v>
      </c>
      <c r="L22" s="15">
        <f t="shared" si="0"/>
        <v>5</v>
      </c>
      <c r="M22" s="15">
        <f t="shared" si="0"/>
        <v>0.11549295774647887</v>
      </c>
      <c r="N22" s="15">
        <f t="shared" si="0"/>
        <v>-0.19760479041916168</v>
      </c>
    </row>
    <row r="23" spans="2:14" ht="20.100000000000001" customHeight="1" thickBot="1" x14ac:dyDescent="0.25">
      <c r="B23" s="6" t="s">
        <v>14</v>
      </c>
      <c r="C23" s="12">
        <v>1523</v>
      </c>
      <c r="D23" s="12">
        <v>11</v>
      </c>
      <c r="E23" s="12">
        <v>802</v>
      </c>
      <c r="F23" s="12">
        <v>710</v>
      </c>
      <c r="G23" s="12">
        <v>1531</v>
      </c>
      <c r="H23" s="12">
        <v>15</v>
      </c>
      <c r="I23" s="12">
        <v>876</v>
      </c>
      <c r="J23" s="12">
        <v>640</v>
      </c>
      <c r="K23" s="15">
        <f t="shared" si="0"/>
        <v>5.2527905449770186E-3</v>
      </c>
      <c r="L23" s="15">
        <f t="shared" si="0"/>
        <v>0.36363636363636365</v>
      </c>
      <c r="M23" s="15">
        <f t="shared" si="0"/>
        <v>9.2269326683291769E-2</v>
      </c>
      <c r="N23" s="15">
        <f t="shared" si="0"/>
        <v>-9.8591549295774641E-2</v>
      </c>
    </row>
    <row r="24" spans="2:14" ht="20.100000000000001" customHeight="1" thickBot="1" x14ac:dyDescent="0.25">
      <c r="B24" s="6" t="s">
        <v>15</v>
      </c>
      <c r="C24" s="12">
        <v>430</v>
      </c>
      <c r="D24" s="12">
        <v>0</v>
      </c>
      <c r="E24" s="12">
        <v>308</v>
      </c>
      <c r="F24" s="12">
        <v>122</v>
      </c>
      <c r="G24" s="12">
        <v>464</v>
      </c>
      <c r="H24" s="12">
        <v>0</v>
      </c>
      <c r="I24" s="12">
        <v>393</v>
      </c>
      <c r="J24" s="12">
        <v>71</v>
      </c>
      <c r="K24" s="15">
        <f t="shared" si="0"/>
        <v>7.9069767441860464E-2</v>
      </c>
      <c r="L24" s="15" t="str">
        <f t="shared" si="0"/>
        <v>-</v>
      </c>
      <c r="M24" s="15">
        <f t="shared" si="0"/>
        <v>0.27597402597402598</v>
      </c>
      <c r="N24" s="15">
        <f t="shared" si="0"/>
        <v>-0.41803278688524592</v>
      </c>
    </row>
    <row r="25" spans="2:14" ht="20.100000000000001" customHeight="1" thickBot="1" x14ac:dyDescent="0.25">
      <c r="B25" s="6" t="s">
        <v>16</v>
      </c>
      <c r="C25" s="12">
        <v>90</v>
      </c>
      <c r="D25" s="12">
        <v>0</v>
      </c>
      <c r="E25" s="12">
        <v>72</v>
      </c>
      <c r="F25" s="12">
        <v>18</v>
      </c>
      <c r="G25" s="12">
        <v>121</v>
      </c>
      <c r="H25" s="12">
        <v>0</v>
      </c>
      <c r="I25" s="12">
        <v>97</v>
      </c>
      <c r="J25" s="12">
        <v>24</v>
      </c>
      <c r="K25" s="15">
        <f t="shared" si="0"/>
        <v>0.34444444444444444</v>
      </c>
      <c r="L25" s="15" t="str">
        <f t="shared" si="0"/>
        <v>-</v>
      </c>
      <c r="M25" s="15">
        <f t="shared" si="0"/>
        <v>0.34722222222222221</v>
      </c>
      <c r="N25" s="15">
        <f t="shared" si="0"/>
        <v>0.33333333333333331</v>
      </c>
    </row>
    <row r="26" spans="2:14" ht="20.100000000000001" customHeight="1" thickBot="1" x14ac:dyDescent="0.25">
      <c r="B26" s="7" t="s">
        <v>17</v>
      </c>
      <c r="C26" s="12">
        <v>181</v>
      </c>
      <c r="D26" s="12">
        <v>0</v>
      </c>
      <c r="E26" s="12">
        <v>112</v>
      </c>
      <c r="F26" s="12">
        <v>69</v>
      </c>
      <c r="G26" s="12">
        <v>255</v>
      </c>
      <c r="H26" s="12">
        <v>37</v>
      </c>
      <c r="I26" s="12">
        <v>162</v>
      </c>
      <c r="J26" s="12">
        <v>56</v>
      </c>
      <c r="K26" s="15">
        <f t="shared" si="0"/>
        <v>0.40883977900552487</v>
      </c>
      <c r="L26" s="15" t="str">
        <f t="shared" si="0"/>
        <v>-</v>
      </c>
      <c r="M26" s="15">
        <f t="shared" si="0"/>
        <v>0.44642857142857145</v>
      </c>
      <c r="N26" s="15">
        <f t="shared" si="0"/>
        <v>-0.18840579710144928</v>
      </c>
    </row>
    <row r="27" spans="2:14" ht="20.100000000000001" customHeight="1" thickBot="1" x14ac:dyDescent="0.25">
      <c r="B27" s="8" t="s">
        <v>18</v>
      </c>
      <c r="C27" s="12">
        <v>90</v>
      </c>
      <c r="D27" s="12">
        <v>0</v>
      </c>
      <c r="E27" s="12">
        <v>82</v>
      </c>
      <c r="F27" s="12">
        <v>8</v>
      </c>
      <c r="G27" s="12">
        <v>46</v>
      </c>
      <c r="H27" s="12">
        <v>0</v>
      </c>
      <c r="I27" s="12">
        <v>34</v>
      </c>
      <c r="J27" s="12">
        <v>12</v>
      </c>
      <c r="K27" s="15">
        <f t="shared" si="0"/>
        <v>-0.48888888888888887</v>
      </c>
      <c r="L27" s="15" t="str">
        <f t="shared" si="0"/>
        <v>-</v>
      </c>
      <c r="M27" s="15">
        <f t="shared" si="0"/>
        <v>-0.58536585365853655</v>
      </c>
      <c r="N27" s="15">
        <f t="shared" si="0"/>
        <v>0.5</v>
      </c>
    </row>
    <row r="28" spans="2:14" ht="20.100000000000001" customHeight="1" thickBot="1" x14ac:dyDescent="0.25">
      <c r="B28" s="9" t="s">
        <v>19</v>
      </c>
      <c r="C28" s="13">
        <f>SUM(C11:C27)</f>
        <v>10257</v>
      </c>
      <c r="D28" s="13">
        <f t="shared" ref="D28:F28" si="1">SUM(D11:D27)</f>
        <v>114</v>
      </c>
      <c r="E28" s="13">
        <f t="shared" si="1"/>
        <v>6966</v>
      </c>
      <c r="F28" s="13">
        <f t="shared" si="1"/>
        <v>3174</v>
      </c>
      <c r="G28" s="13">
        <f>SUM(G11:G27)</f>
        <v>10973</v>
      </c>
      <c r="H28" s="13">
        <f t="shared" ref="H28:J28" si="2">SUM(H11:H27)</f>
        <v>128</v>
      </c>
      <c r="I28" s="13">
        <f t="shared" si="2"/>
        <v>7961</v>
      </c>
      <c r="J28" s="13">
        <f t="shared" si="2"/>
        <v>2884</v>
      </c>
      <c r="K28" s="16">
        <f t="shared" si="0"/>
        <v>6.9805986155796043E-2</v>
      </c>
      <c r="L28" s="16">
        <f t="shared" si="0"/>
        <v>0.12280701754385964</v>
      </c>
      <c r="M28" s="16">
        <f t="shared" si="0"/>
        <v>0.1428366350846971</v>
      </c>
      <c r="N28" s="16">
        <f t="shared" si="0"/>
        <v>-9.1367359798361691E-2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9" t="s">
        <v>110</v>
      </c>
      <c r="D9" s="30"/>
      <c r="E9" s="30"/>
      <c r="F9" s="30"/>
      <c r="G9" s="30"/>
      <c r="H9" s="30" t="s">
        <v>111</v>
      </c>
      <c r="I9" s="30"/>
      <c r="J9" s="30"/>
      <c r="K9" s="30"/>
      <c r="L9" s="30"/>
      <c r="M9" s="30" t="s">
        <v>113</v>
      </c>
      <c r="N9" s="30"/>
      <c r="O9" s="30"/>
      <c r="P9" s="30"/>
      <c r="Q9" s="30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1212</v>
      </c>
      <c r="D11" s="12">
        <v>869</v>
      </c>
      <c r="E11" s="12">
        <v>210</v>
      </c>
      <c r="F11" s="12">
        <v>120</v>
      </c>
      <c r="G11" s="12">
        <v>13</v>
      </c>
      <c r="H11" s="12">
        <v>1259</v>
      </c>
      <c r="I11" s="12">
        <v>882</v>
      </c>
      <c r="J11" s="12">
        <v>224</v>
      </c>
      <c r="K11" s="12">
        <v>140</v>
      </c>
      <c r="L11" s="12">
        <v>13</v>
      </c>
      <c r="M11" s="15">
        <f>IF(C11=0,"-",(H11-C11)/C11)</f>
        <v>3.8778877887788776E-2</v>
      </c>
      <c r="N11" s="15">
        <f>IF(D11=0,"-",(I11-D11)/D11)</f>
        <v>1.4959723820483314E-2</v>
      </c>
      <c r="O11" s="15">
        <f>IF(E11=0,"-",(J11-E11)/E11)</f>
        <v>6.6666666666666666E-2</v>
      </c>
      <c r="P11" s="15">
        <f>IF(F11=0,"-",(K11-F11)/F11)</f>
        <v>0.16666666666666666</v>
      </c>
      <c r="Q11" s="15">
        <f>IF(G11=0,"-",(L11-G11)/G11)</f>
        <v>0</v>
      </c>
    </row>
    <row r="12" spans="2:17" ht="20.100000000000001" customHeight="1" thickBot="1" x14ac:dyDescent="0.25">
      <c r="B12" s="6" t="s">
        <v>3</v>
      </c>
      <c r="C12" s="12">
        <v>143</v>
      </c>
      <c r="D12" s="12">
        <v>82</v>
      </c>
      <c r="E12" s="12">
        <v>54</v>
      </c>
      <c r="F12" s="12">
        <v>6</v>
      </c>
      <c r="G12" s="12">
        <v>1</v>
      </c>
      <c r="H12" s="12">
        <v>156</v>
      </c>
      <c r="I12" s="12">
        <v>104</v>
      </c>
      <c r="J12" s="12">
        <v>43</v>
      </c>
      <c r="K12" s="12">
        <v>7</v>
      </c>
      <c r="L12" s="12">
        <v>2</v>
      </c>
      <c r="M12" s="15">
        <f t="shared" ref="M12:Q28" si="0">IF(C12=0,"-",(H12-C12)/C12)</f>
        <v>9.0909090909090912E-2</v>
      </c>
      <c r="N12" s="15">
        <f t="shared" si="0"/>
        <v>0.26829268292682928</v>
      </c>
      <c r="O12" s="15">
        <f t="shared" si="0"/>
        <v>-0.20370370370370369</v>
      </c>
      <c r="P12" s="15">
        <f t="shared" si="0"/>
        <v>0.16666666666666666</v>
      </c>
      <c r="Q12" s="15">
        <f t="shared" si="0"/>
        <v>1</v>
      </c>
    </row>
    <row r="13" spans="2:17" ht="20.100000000000001" customHeight="1" thickBot="1" x14ac:dyDescent="0.25">
      <c r="B13" s="6" t="s">
        <v>4</v>
      </c>
      <c r="C13" s="12">
        <v>105</v>
      </c>
      <c r="D13" s="12">
        <v>73</v>
      </c>
      <c r="E13" s="12">
        <v>21</v>
      </c>
      <c r="F13" s="12">
        <v>11</v>
      </c>
      <c r="G13" s="12">
        <v>0</v>
      </c>
      <c r="H13" s="12">
        <v>133</v>
      </c>
      <c r="I13" s="12">
        <v>102</v>
      </c>
      <c r="J13" s="12">
        <v>19</v>
      </c>
      <c r="K13" s="12">
        <v>12</v>
      </c>
      <c r="L13" s="12">
        <v>0</v>
      </c>
      <c r="M13" s="15">
        <f t="shared" si="0"/>
        <v>0.26666666666666666</v>
      </c>
      <c r="N13" s="15">
        <f t="shared" si="0"/>
        <v>0.39726027397260272</v>
      </c>
      <c r="O13" s="15">
        <f t="shared" si="0"/>
        <v>-9.5238095238095233E-2</v>
      </c>
      <c r="P13" s="15">
        <f t="shared" si="0"/>
        <v>9.0909090909090912E-2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294</v>
      </c>
      <c r="D14" s="12">
        <v>176</v>
      </c>
      <c r="E14" s="12">
        <v>93</v>
      </c>
      <c r="F14" s="12">
        <v>11</v>
      </c>
      <c r="G14" s="12">
        <v>14</v>
      </c>
      <c r="H14" s="12">
        <v>315</v>
      </c>
      <c r="I14" s="12">
        <v>186</v>
      </c>
      <c r="J14" s="12">
        <v>119</v>
      </c>
      <c r="K14" s="12">
        <v>6</v>
      </c>
      <c r="L14" s="12">
        <v>4</v>
      </c>
      <c r="M14" s="15">
        <f t="shared" si="0"/>
        <v>7.1428571428571425E-2</v>
      </c>
      <c r="N14" s="15">
        <f t="shared" si="0"/>
        <v>5.6818181818181816E-2</v>
      </c>
      <c r="O14" s="15">
        <f t="shared" si="0"/>
        <v>0.27956989247311825</v>
      </c>
      <c r="P14" s="15">
        <f t="shared" si="0"/>
        <v>-0.45454545454545453</v>
      </c>
      <c r="Q14" s="15">
        <f t="shared" si="0"/>
        <v>-0.7142857142857143</v>
      </c>
    </row>
    <row r="15" spans="2:17" ht="20.100000000000001" customHeight="1" thickBot="1" x14ac:dyDescent="0.25">
      <c r="B15" s="6" t="s">
        <v>6</v>
      </c>
      <c r="C15" s="12">
        <v>601</v>
      </c>
      <c r="D15" s="12">
        <v>425</v>
      </c>
      <c r="E15" s="12">
        <v>117</v>
      </c>
      <c r="F15" s="12">
        <v>48</v>
      </c>
      <c r="G15" s="12">
        <v>11</v>
      </c>
      <c r="H15" s="12">
        <v>717</v>
      </c>
      <c r="I15" s="12">
        <v>568</v>
      </c>
      <c r="J15" s="12">
        <v>87</v>
      </c>
      <c r="K15" s="12">
        <v>54</v>
      </c>
      <c r="L15" s="12">
        <v>8</v>
      </c>
      <c r="M15" s="15">
        <f t="shared" si="0"/>
        <v>0.1930116472545757</v>
      </c>
      <c r="N15" s="15">
        <f t="shared" si="0"/>
        <v>0.33647058823529413</v>
      </c>
      <c r="O15" s="15">
        <f t="shared" si="0"/>
        <v>-0.25641025641025639</v>
      </c>
      <c r="P15" s="15">
        <f t="shared" si="0"/>
        <v>0.125</v>
      </c>
      <c r="Q15" s="15">
        <f t="shared" si="0"/>
        <v>-0.27272727272727271</v>
      </c>
    </row>
    <row r="16" spans="2:17" ht="20.100000000000001" customHeight="1" thickBot="1" x14ac:dyDescent="0.25">
      <c r="B16" s="6" t="s">
        <v>7</v>
      </c>
      <c r="C16" s="12">
        <v>68</v>
      </c>
      <c r="D16" s="12">
        <v>48</v>
      </c>
      <c r="E16" s="12">
        <v>15</v>
      </c>
      <c r="F16" s="12">
        <v>4</v>
      </c>
      <c r="G16" s="12">
        <v>1</v>
      </c>
      <c r="H16" s="12">
        <v>71</v>
      </c>
      <c r="I16" s="12">
        <v>50</v>
      </c>
      <c r="J16" s="12">
        <v>13</v>
      </c>
      <c r="K16" s="12">
        <v>7</v>
      </c>
      <c r="L16" s="12">
        <v>1</v>
      </c>
      <c r="M16" s="15">
        <f t="shared" si="0"/>
        <v>4.4117647058823532E-2</v>
      </c>
      <c r="N16" s="15">
        <f t="shared" si="0"/>
        <v>4.1666666666666664E-2</v>
      </c>
      <c r="O16" s="15">
        <f t="shared" si="0"/>
        <v>-0.13333333333333333</v>
      </c>
      <c r="P16" s="15">
        <f t="shared" si="0"/>
        <v>0.75</v>
      </c>
      <c r="Q16" s="15">
        <f t="shared" si="0"/>
        <v>0</v>
      </c>
    </row>
    <row r="17" spans="2:17" ht="20.100000000000001" customHeight="1" thickBot="1" x14ac:dyDescent="0.25">
      <c r="B17" s="6" t="s">
        <v>8</v>
      </c>
      <c r="C17" s="12">
        <v>114</v>
      </c>
      <c r="D17" s="12">
        <v>74</v>
      </c>
      <c r="E17" s="12">
        <v>22</v>
      </c>
      <c r="F17" s="12">
        <v>18</v>
      </c>
      <c r="G17" s="12">
        <v>0</v>
      </c>
      <c r="H17" s="12">
        <v>140</v>
      </c>
      <c r="I17" s="12">
        <v>99</v>
      </c>
      <c r="J17" s="12">
        <v>25</v>
      </c>
      <c r="K17" s="12">
        <v>16</v>
      </c>
      <c r="L17" s="12">
        <v>0</v>
      </c>
      <c r="M17" s="15">
        <f t="shared" si="0"/>
        <v>0.22807017543859648</v>
      </c>
      <c r="N17" s="15">
        <f t="shared" si="0"/>
        <v>0.33783783783783783</v>
      </c>
      <c r="O17" s="15">
        <f t="shared" si="0"/>
        <v>0.13636363636363635</v>
      </c>
      <c r="P17" s="15">
        <f t="shared" si="0"/>
        <v>-0.1111111111111111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12">
        <v>210</v>
      </c>
      <c r="D18" s="12">
        <v>130</v>
      </c>
      <c r="E18" s="12">
        <v>54</v>
      </c>
      <c r="F18" s="12">
        <v>24</v>
      </c>
      <c r="G18" s="12">
        <v>2</v>
      </c>
      <c r="H18" s="12">
        <v>239</v>
      </c>
      <c r="I18" s="12">
        <v>169</v>
      </c>
      <c r="J18" s="12">
        <v>51</v>
      </c>
      <c r="K18" s="12">
        <v>18</v>
      </c>
      <c r="L18" s="12">
        <v>1</v>
      </c>
      <c r="M18" s="15">
        <f t="shared" si="0"/>
        <v>0.1380952380952381</v>
      </c>
      <c r="N18" s="15">
        <f t="shared" si="0"/>
        <v>0.3</v>
      </c>
      <c r="O18" s="15">
        <f t="shared" si="0"/>
        <v>-5.5555555555555552E-2</v>
      </c>
      <c r="P18" s="15">
        <f t="shared" si="0"/>
        <v>-0.25</v>
      </c>
      <c r="Q18" s="15">
        <f t="shared" si="0"/>
        <v>-0.5</v>
      </c>
    </row>
    <row r="19" spans="2:17" ht="20.100000000000001" customHeight="1" thickBot="1" x14ac:dyDescent="0.25">
      <c r="B19" s="6" t="s">
        <v>10</v>
      </c>
      <c r="C19" s="12">
        <v>467</v>
      </c>
      <c r="D19" s="12">
        <v>250</v>
      </c>
      <c r="E19" s="12">
        <v>138</v>
      </c>
      <c r="F19" s="12">
        <v>55</v>
      </c>
      <c r="G19" s="12">
        <v>24</v>
      </c>
      <c r="H19" s="12">
        <v>431</v>
      </c>
      <c r="I19" s="12">
        <v>241</v>
      </c>
      <c r="J19" s="12">
        <v>141</v>
      </c>
      <c r="K19" s="12">
        <v>38</v>
      </c>
      <c r="L19" s="12">
        <v>11</v>
      </c>
      <c r="M19" s="15">
        <f t="shared" si="0"/>
        <v>-7.7087794432548179E-2</v>
      </c>
      <c r="N19" s="15">
        <f t="shared" si="0"/>
        <v>-3.5999999999999997E-2</v>
      </c>
      <c r="O19" s="15">
        <f t="shared" si="0"/>
        <v>2.1739130434782608E-2</v>
      </c>
      <c r="P19" s="15">
        <f t="shared" si="0"/>
        <v>-0.30909090909090908</v>
      </c>
      <c r="Q19" s="15">
        <f t="shared" si="0"/>
        <v>-0.54166666666666663</v>
      </c>
    </row>
    <row r="20" spans="2:17" ht="20.100000000000001" customHeight="1" thickBot="1" x14ac:dyDescent="0.25">
      <c r="B20" s="6" t="s">
        <v>11</v>
      </c>
      <c r="C20" s="12">
        <v>821</v>
      </c>
      <c r="D20" s="12">
        <v>476</v>
      </c>
      <c r="E20" s="12">
        <v>254</v>
      </c>
      <c r="F20" s="12">
        <v>77</v>
      </c>
      <c r="G20" s="12">
        <v>14</v>
      </c>
      <c r="H20" s="12">
        <v>903</v>
      </c>
      <c r="I20" s="12">
        <v>529</v>
      </c>
      <c r="J20" s="12">
        <v>308</v>
      </c>
      <c r="K20" s="12">
        <v>55</v>
      </c>
      <c r="L20" s="12">
        <v>11</v>
      </c>
      <c r="M20" s="15">
        <f t="shared" si="0"/>
        <v>9.9878197320341047E-2</v>
      </c>
      <c r="N20" s="15">
        <f t="shared" si="0"/>
        <v>0.11134453781512606</v>
      </c>
      <c r="O20" s="15">
        <f t="shared" si="0"/>
        <v>0.2125984251968504</v>
      </c>
      <c r="P20" s="15">
        <f t="shared" si="0"/>
        <v>-0.2857142857142857</v>
      </c>
      <c r="Q20" s="15">
        <f t="shared" si="0"/>
        <v>-0.21428571428571427</v>
      </c>
    </row>
    <row r="21" spans="2:17" ht="20.100000000000001" customHeight="1" thickBot="1" x14ac:dyDescent="0.25">
      <c r="B21" s="6" t="s">
        <v>12</v>
      </c>
      <c r="C21" s="12">
        <v>108</v>
      </c>
      <c r="D21" s="12">
        <v>92</v>
      </c>
      <c r="E21" s="12">
        <v>4</v>
      </c>
      <c r="F21" s="12">
        <v>12</v>
      </c>
      <c r="G21" s="12">
        <v>0</v>
      </c>
      <c r="H21" s="12">
        <v>154</v>
      </c>
      <c r="I21" s="12">
        <v>137</v>
      </c>
      <c r="J21" s="12">
        <v>10</v>
      </c>
      <c r="K21" s="12">
        <v>7</v>
      </c>
      <c r="L21" s="12">
        <v>0</v>
      </c>
      <c r="M21" s="15">
        <f t="shared" si="0"/>
        <v>0.42592592592592593</v>
      </c>
      <c r="N21" s="15">
        <f t="shared" si="0"/>
        <v>0.4891304347826087</v>
      </c>
      <c r="O21" s="15">
        <f t="shared" si="0"/>
        <v>1.5</v>
      </c>
      <c r="P21" s="15">
        <f t="shared" si="0"/>
        <v>-0.41666666666666669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205</v>
      </c>
      <c r="D22" s="12">
        <v>148</v>
      </c>
      <c r="E22" s="12">
        <v>40</v>
      </c>
      <c r="F22" s="12">
        <v>16</v>
      </c>
      <c r="G22" s="12">
        <v>1</v>
      </c>
      <c r="H22" s="12">
        <v>223</v>
      </c>
      <c r="I22" s="12">
        <v>172</v>
      </c>
      <c r="J22" s="12">
        <v>19</v>
      </c>
      <c r="K22" s="12">
        <v>27</v>
      </c>
      <c r="L22" s="12">
        <v>5</v>
      </c>
      <c r="M22" s="15">
        <f t="shared" si="0"/>
        <v>8.7804878048780483E-2</v>
      </c>
      <c r="N22" s="15">
        <f t="shared" si="0"/>
        <v>0.16216216216216217</v>
      </c>
      <c r="O22" s="15">
        <f t="shared" si="0"/>
        <v>-0.52500000000000002</v>
      </c>
      <c r="P22" s="15">
        <f t="shared" si="0"/>
        <v>0.6875</v>
      </c>
      <c r="Q22" s="15">
        <f t="shared" si="0"/>
        <v>4</v>
      </c>
    </row>
    <row r="23" spans="2:17" ht="20.100000000000001" customHeight="1" thickBot="1" x14ac:dyDescent="0.25">
      <c r="B23" s="6" t="s">
        <v>14</v>
      </c>
      <c r="C23" s="12">
        <v>278</v>
      </c>
      <c r="D23" s="12">
        <v>126</v>
      </c>
      <c r="E23" s="12">
        <v>88</v>
      </c>
      <c r="F23" s="12">
        <v>48</v>
      </c>
      <c r="G23" s="12">
        <v>16</v>
      </c>
      <c r="H23" s="12">
        <v>270</v>
      </c>
      <c r="I23" s="12">
        <v>125</v>
      </c>
      <c r="J23" s="12">
        <v>96</v>
      </c>
      <c r="K23" s="12">
        <v>34</v>
      </c>
      <c r="L23" s="12">
        <v>15</v>
      </c>
      <c r="M23" s="15">
        <f t="shared" si="0"/>
        <v>-2.8776978417266189E-2</v>
      </c>
      <c r="N23" s="15">
        <f t="shared" si="0"/>
        <v>-7.9365079365079361E-3</v>
      </c>
      <c r="O23" s="15">
        <f t="shared" si="0"/>
        <v>9.0909090909090912E-2</v>
      </c>
      <c r="P23" s="15">
        <f t="shared" si="0"/>
        <v>-0.29166666666666669</v>
      </c>
      <c r="Q23" s="15">
        <f t="shared" si="0"/>
        <v>-6.25E-2</v>
      </c>
    </row>
    <row r="24" spans="2:17" ht="20.100000000000001" customHeight="1" thickBot="1" x14ac:dyDescent="0.25">
      <c r="B24" s="6" t="s">
        <v>15</v>
      </c>
      <c r="C24" s="12">
        <v>365</v>
      </c>
      <c r="D24" s="12">
        <v>196</v>
      </c>
      <c r="E24" s="12">
        <v>160</v>
      </c>
      <c r="F24" s="12">
        <v>7</v>
      </c>
      <c r="G24" s="12">
        <v>2</v>
      </c>
      <c r="H24" s="12">
        <v>383</v>
      </c>
      <c r="I24" s="12">
        <v>180</v>
      </c>
      <c r="J24" s="12">
        <v>194</v>
      </c>
      <c r="K24" s="12">
        <v>9</v>
      </c>
      <c r="L24" s="12">
        <v>0</v>
      </c>
      <c r="M24" s="15">
        <f t="shared" si="0"/>
        <v>4.9315068493150684E-2</v>
      </c>
      <c r="N24" s="15">
        <f t="shared" si="0"/>
        <v>-8.1632653061224483E-2</v>
      </c>
      <c r="O24" s="15">
        <f t="shared" si="0"/>
        <v>0.21249999999999999</v>
      </c>
      <c r="P24" s="15">
        <f t="shared" si="0"/>
        <v>0.2857142857142857</v>
      </c>
      <c r="Q24" s="15">
        <f t="shared" si="0"/>
        <v>-1</v>
      </c>
    </row>
    <row r="25" spans="2:17" ht="20.100000000000001" customHeight="1" thickBot="1" x14ac:dyDescent="0.25">
      <c r="B25" s="6" t="s">
        <v>16</v>
      </c>
      <c r="C25" s="12">
        <v>39</v>
      </c>
      <c r="D25" s="12">
        <v>22</v>
      </c>
      <c r="E25" s="12">
        <v>14</v>
      </c>
      <c r="F25" s="12">
        <v>3</v>
      </c>
      <c r="G25" s="12">
        <v>0</v>
      </c>
      <c r="H25" s="12">
        <v>54</v>
      </c>
      <c r="I25" s="12">
        <v>29</v>
      </c>
      <c r="J25" s="12">
        <v>23</v>
      </c>
      <c r="K25" s="12">
        <v>2</v>
      </c>
      <c r="L25" s="12">
        <v>0</v>
      </c>
      <c r="M25" s="15">
        <f t="shared" si="0"/>
        <v>0.38461538461538464</v>
      </c>
      <c r="N25" s="15">
        <f t="shared" si="0"/>
        <v>0.31818181818181818</v>
      </c>
      <c r="O25" s="15">
        <f t="shared" si="0"/>
        <v>0.6428571428571429</v>
      </c>
      <c r="P25" s="15">
        <f t="shared" si="0"/>
        <v>-0.33333333333333331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262</v>
      </c>
      <c r="D26" s="12">
        <v>160</v>
      </c>
      <c r="E26" s="12">
        <v>79</v>
      </c>
      <c r="F26" s="12">
        <v>19</v>
      </c>
      <c r="G26" s="12">
        <v>4</v>
      </c>
      <c r="H26" s="12">
        <v>294</v>
      </c>
      <c r="I26" s="12">
        <v>156</v>
      </c>
      <c r="J26" s="12">
        <v>124</v>
      </c>
      <c r="K26" s="12">
        <v>9</v>
      </c>
      <c r="L26" s="12">
        <v>5</v>
      </c>
      <c r="M26" s="15">
        <f t="shared" si="0"/>
        <v>0.12213740458015267</v>
      </c>
      <c r="N26" s="15">
        <f t="shared" si="0"/>
        <v>-2.5000000000000001E-2</v>
      </c>
      <c r="O26" s="15">
        <f t="shared" si="0"/>
        <v>0.569620253164557</v>
      </c>
      <c r="P26" s="15">
        <f t="shared" si="0"/>
        <v>-0.52631578947368418</v>
      </c>
      <c r="Q26" s="15">
        <f t="shared" si="0"/>
        <v>0.25</v>
      </c>
    </row>
    <row r="27" spans="2:17" ht="20.100000000000001" customHeight="1" thickBot="1" x14ac:dyDescent="0.25">
      <c r="B27" s="8" t="s">
        <v>18</v>
      </c>
      <c r="C27" s="12">
        <v>45</v>
      </c>
      <c r="D27" s="12">
        <v>26</v>
      </c>
      <c r="E27" s="12">
        <v>19</v>
      </c>
      <c r="F27" s="12">
        <v>0</v>
      </c>
      <c r="G27" s="12">
        <v>0</v>
      </c>
      <c r="H27" s="12">
        <v>38</v>
      </c>
      <c r="I27" s="12">
        <v>24</v>
      </c>
      <c r="J27" s="12">
        <v>13</v>
      </c>
      <c r="K27" s="12">
        <v>1</v>
      </c>
      <c r="L27" s="12">
        <v>0</v>
      </c>
      <c r="M27" s="15">
        <f t="shared" si="0"/>
        <v>-0.15555555555555556</v>
      </c>
      <c r="N27" s="15">
        <f t="shared" si="0"/>
        <v>-7.6923076923076927E-2</v>
      </c>
      <c r="O27" s="15">
        <f t="shared" si="0"/>
        <v>-0.31578947368421051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5337</v>
      </c>
      <c r="D28" s="13">
        <f t="shared" ref="D28:G28" si="1">SUM(D11:D27)</f>
        <v>3373</v>
      </c>
      <c r="E28" s="13">
        <f t="shared" si="1"/>
        <v>1382</v>
      </c>
      <c r="F28" s="13">
        <f t="shared" si="1"/>
        <v>479</v>
      </c>
      <c r="G28" s="13">
        <f t="shared" si="1"/>
        <v>103</v>
      </c>
      <c r="H28" s="13">
        <f>SUM(H11:H27)</f>
        <v>5780</v>
      </c>
      <c r="I28" s="13">
        <f t="shared" ref="I28:L28" si="2">SUM(I11:I27)</f>
        <v>3753</v>
      </c>
      <c r="J28" s="13">
        <f t="shared" si="2"/>
        <v>1509</v>
      </c>
      <c r="K28" s="13">
        <f t="shared" si="2"/>
        <v>442</v>
      </c>
      <c r="L28" s="13">
        <f t="shared" si="2"/>
        <v>76</v>
      </c>
      <c r="M28" s="16">
        <f t="shared" si="0"/>
        <v>8.3005433764287054E-2</v>
      </c>
      <c r="N28" s="16">
        <f t="shared" si="0"/>
        <v>0.1126593536910762</v>
      </c>
      <c r="O28" s="16">
        <f t="shared" si="0"/>
        <v>9.1895803183791605E-2</v>
      </c>
      <c r="P28" s="16">
        <f t="shared" si="0"/>
        <v>-7.724425887265135E-2</v>
      </c>
      <c r="Q28" s="16">
        <f t="shared" si="0"/>
        <v>-0.26213592233009708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25" bestFit="1" customWidth="1"/>
    <col min="4" max="5" width="12.5" bestFit="1" customWidth="1"/>
    <col min="6" max="6" width="10.125" bestFit="1" customWidth="1"/>
    <col min="7" max="7" width="12" bestFit="1" customWidth="1"/>
    <col min="8" max="8" width="7.25" bestFit="1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9" t="s">
        <v>110</v>
      </c>
      <c r="D9" s="30"/>
      <c r="E9" s="30"/>
      <c r="F9" s="30"/>
      <c r="G9" s="30"/>
      <c r="H9" s="29" t="s">
        <v>111</v>
      </c>
      <c r="I9" s="30"/>
      <c r="J9" s="30"/>
      <c r="K9" s="30"/>
      <c r="L9" s="30"/>
      <c r="M9" s="29" t="s">
        <v>113</v>
      </c>
      <c r="N9" s="30"/>
      <c r="O9" s="30"/>
      <c r="P9" s="30"/>
      <c r="Q9" s="3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4">
        <v>1288</v>
      </c>
      <c r="D11" s="24">
        <v>480</v>
      </c>
      <c r="E11" s="24">
        <v>142</v>
      </c>
      <c r="F11" s="24">
        <v>499</v>
      </c>
      <c r="G11" s="24">
        <v>167</v>
      </c>
      <c r="H11" s="24">
        <v>1205</v>
      </c>
      <c r="I11" s="24">
        <v>503</v>
      </c>
      <c r="J11" s="24">
        <v>163</v>
      </c>
      <c r="K11" s="24">
        <v>425</v>
      </c>
      <c r="L11" s="24">
        <v>114</v>
      </c>
      <c r="M11" s="15">
        <f>IF(C11=0,"-",(H11-C11)/C11)</f>
        <v>-6.4440993788819873E-2</v>
      </c>
      <c r="N11" s="15">
        <f>IF(D11=0,"-",(I11-D11)/D11)</f>
        <v>4.791666666666667E-2</v>
      </c>
      <c r="O11" s="15">
        <f>IF(E11=0,"-",(J11-E11)/E11)</f>
        <v>0.14788732394366197</v>
      </c>
      <c r="P11" s="15">
        <f>IF(F11=0,"-",(K11-F11)/F11)</f>
        <v>-0.14829659318637275</v>
      </c>
      <c r="Q11" s="15">
        <f>IF(G11=0,"-",(L11-G11)/G11)</f>
        <v>-0.31736526946107785</v>
      </c>
    </row>
    <row r="12" spans="2:17" ht="20.100000000000001" customHeight="1" thickBot="1" x14ac:dyDescent="0.25">
      <c r="B12" s="6" t="s">
        <v>3</v>
      </c>
      <c r="C12" s="24">
        <v>182</v>
      </c>
      <c r="D12" s="24">
        <v>62</v>
      </c>
      <c r="E12" s="24">
        <v>45</v>
      </c>
      <c r="F12" s="24">
        <v>42</v>
      </c>
      <c r="G12" s="24">
        <v>33</v>
      </c>
      <c r="H12" s="24">
        <v>170</v>
      </c>
      <c r="I12" s="24">
        <v>62</v>
      </c>
      <c r="J12" s="24">
        <v>49</v>
      </c>
      <c r="K12" s="24">
        <v>37</v>
      </c>
      <c r="L12" s="24">
        <v>22</v>
      </c>
      <c r="M12" s="15">
        <f t="shared" ref="M12:Q28" si="0">IF(C12=0,"-",(H12-C12)/C12)</f>
        <v>-6.5934065934065936E-2</v>
      </c>
      <c r="N12" s="15">
        <f t="shared" si="0"/>
        <v>0</v>
      </c>
      <c r="O12" s="15">
        <f t="shared" si="0"/>
        <v>8.8888888888888892E-2</v>
      </c>
      <c r="P12" s="15">
        <f t="shared" si="0"/>
        <v>-0.11904761904761904</v>
      </c>
      <c r="Q12" s="15">
        <f t="shared" si="0"/>
        <v>-0.33333333333333331</v>
      </c>
    </row>
    <row r="13" spans="2:17" ht="20.100000000000001" customHeight="1" thickBot="1" x14ac:dyDescent="0.25">
      <c r="B13" s="6" t="s">
        <v>4</v>
      </c>
      <c r="C13" s="24">
        <v>120</v>
      </c>
      <c r="D13" s="24">
        <v>72</v>
      </c>
      <c r="E13" s="24">
        <v>6</v>
      </c>
      <c r="F13" s="24">
        <v>35</v>
      </c>
      <c r="G13" s="24">
        <v>7</v>
      </c>
      <c r="H13" s="24">
        <v>118</v>
      </c>
      <c r="I13" s="24">
        <v>60</v>
      </c>
      <c r="J13" s="24">
        <v>5</v>
      </c>
      <c r="K13" s="24">
        <v>48</v>
      </c>
      <c r="L13" s="24">
        <v>5</v>
      </c>
      <c r="M13" s="15">
        <f t="shared" si="0"/>
        <v>-1.6666666666666666E-2</v>
      </c>
      <c r="N13" s="15">
        <f t="shared" si="0"/>
        <v>-0.16666666666666666</v>
      </c>
      <c r="O13" s="15">
        <f t="shared" si="0"/>
        <v>-0.16666666666666666</v>
      </c>
      <c r="P13" s="15">
        <f t="shared" si="0"/>
        <v>0.37142857142857144</v>
      </c>
      <c r="Q13" s="15">
        <f t="shared" si="0"/>
        <v>-0.2857142857142857</v>
      </c>
    </row>
    <row r="14" spans="2:17" ht="20.100000000000001" customHeight="1" thickBot="1" x14ac:dyDescent="0.25">
      <c r="B14" s="6" t="s">
        <v>5</v>
      </c>
      <c r="C14" s="24">
        <v>160</v>
      </c>
      <c r="D14" s="24">
        <v>61</v>
      </c>
      <c r="E14" s="24">
        <v>46</v>
      </c>
      <c r="F14" s="24">
        <v>35</v>
      </c>
      <c r="G14" s="24">
        <v>18</v>
      </c>
      <c r="H14" s="24">
        <v>242</v>
      </c>
      <c r="I14" s="24">
        <v>114</v>
      </c>
      <c r="J14" s="24">
        <v>56</v>
      </c>
      <c r="K14" s="24">
        <v>44</v>
      </c>
      <c r="L14" s="24">
        <v>28</v>
      </c>
      <c r="M14" s="15">
        <f t="shared" si="0"/>
        <v>0.51249999999999996</v>
      </c>
      <c r="N14" s="15">
        <f t="shared" si="0"/>
        <v>0.86885245901639341</v>
      </c>
      <c r="O14" s="15">
        <f t="shared" si="0"/>
        <v>0.21739130434782608</v>
      </c>
      <c r="P14" s="15">
        <f t="shared" si="0"/>
        <v>0.25714285714285712</v>
      </c>
      <c r="Q14" s="15">
        <f t="shared" si="0"/>
        <v>0.55555555555555558</v>
      </c>
    </row>
    <row r="15" spans="2:17" ht="20.100000000000001" customHeight="1" thickBot="1" x14ac:dyDescent="0.25">
      <c r="B15" s="6" t="s">
        <v>6</v>
      </c>
      <c r="C15" s="24">
        <v>163</v>
      </c>
      <c r="D15" s="24">
        <v>70</v>
      </c>
      <c r="E15" s="24">
        <v>19</v>
      </c>
      <c r="F15" s="24">
        <v>53</v>
      </c>
      <c r="G15" s="24">
        <v>21</v>
      </c>
      <c r="H15" s="24">
        <v>215</v>
      </c>
      <c r="I15" s="24">
        <v>102</v>
      </c>
      <c r="J15" s="24">
        <v>20</v>
      </c>
      <c r="K15" s="24">
        <v>74</v>
      </c>
      <c r="L15" s="24">
        <v>19</v>
      </c>
      <c r="M15" s="15">
        <f t="shared" si="0"/>
        <v>0.31901840490797545</v>
      </c>
      <c r="N15" s="15">
        <f t="shared" si="0"/>
        <v>0.45714285714285713</v>
      </c>
      <c r="O15" s="15">
        <f t="shared" si="0"/>
        <v>5.2631578947368418E-2</v>
      </c>
      <c r="P15" s="15">
        <f t="shared" si="0"/>
        <v>0.39622641509433965</v>
      </c>
      <c r="Q15" s="15">
        <f t="shared" si="0"/>
        <v>-9.5238095238095233E-2</v>
      </c>
    </row>
    <row r="16" spans="2:17" ht="20.100000000000001" customHeight="1" thickBot="1" x14ac:dyDescent="0.25">
      <c r="B16" s="6" t="s">
        <v>7</v>
      </c>
      <c r="C16" s="24">
        <v>96</v>
      </c>
      <c r="D16" s="24">
        <v>49</v>
      </c>
      <c r="E16" s="24">
        <v>9</v>
      </c>
      <c r="F16" s="24">
        <v>32</v>
      </c>
      <c r="G16" s="24">
        <v>6</v>
      </c>
      <c r="H16" s="24">
        <v>70</v>
      </c>
      <c r="I16" s="24">
        <v>32</v>
      </c>
      <c r="J16" s="24">
        <v>10</v>
      </c>
      <c r="K16" s="24">
        <v>22</v>
      </c>
      <c r="L16" s="24">
        <v>6</v>
      </c>
      <c r="M16" s="15">
        <f t="shared" si="0"/>
        <v>-0.27083333333333331</v>
      </c>
      <c r="N16" s="15">
        <f t="shared" si="0"/>
        <v>-0.34693877551020408</v>
      </c>
      <c r="O16" s="15">
        <f t="shared" si="0"/>
        <v>0.1111111111111111</v>
      </c>
      <c r="P16" s="15">
        <f t="shared" si="0"/>
        <v>-0.3125</v>
      </c>
      <c r="Q16" s="15">
        <f t="shared" si="0"/>
        <v>0</v>
      </c>
    </row>
    <row r="17" spans="2:17" ht="20.100000000000001" customHeight="1" thickBot="1" x14ac:dyDescent="0.25">
      <c r="B17" s="6" t="s">
        <v>8</v>
      </c>
      <c r="C17" s="24">
        <v>217</v>
      </c>
      <c r="D17" s="24">
        <v>107</v>
      </c>
      <c r="E17" s="24">
        <v>35</v>
      </c>
      <c r="F17" s="24">
        <v>57</v>
      </c>
      <c r="G17" s="24">
        <v>18</v>
      </c>
      <c r="H17" s="24">
        <v>204</v>
      </c>
      <c r="I17" s="24">
        <v>102</v>
      </c>
      <c r="J17" s="24">
        <v>30</v>
      </c>
      <c r="K17" s="24">
        <v>49</v>
      </c>
      <c r="L17" s="24">
        <v>23</v>
      </c>
      <c r="M17" s="15">
        <f t="shared" si="0"/>
        <v>-5.9907834101382486E-2</v>
      </c>
      <c r="N17" s="15">
        <f t="shared" si="0"/>
        <v>-4.6728971962616821E-2</v>
      </c>
      <c r="O17" s="15">
        <f t="shared" si="0"/>
        <v>-0.14285714285714285</v>
      </c>
      <c r="P17" s="15">
        <f t="shared" si="0"/>
        <v>-0.14035087719298245</v>
      </c>
      <c r="Q17" s="15">
        <f t="shared" si="0"/>
        <v>0.27777777777777779</v>
      </c>
    </row>
    <row r="18" spans="2:17" ht="20.100000000000001" customHeight="1" thickBot="1" x14ac:dyDescent="0.25">
      <c r="B18" s="6" t="s">
        <v>9</v>
      </c>
      <c r="C18" s="24">
        <v>201</v>
      </c>
      <c r="D18" s="24">
        <v>76</v>
      </c>
      <c r="E18" s="24">
        <v>30</v>
      </c>
      <c r="F18" s="24">
        <v>66</v>
      </c>
      <c r="G18" s="24">
        <v>29</v>
      </c>
      <c r="H18" s="24">
        <v>229</v>
      </c>
      <c r="I18" s="24">
        <v>96</v>
      </c>
      <c r="J18" s="24">
        <v>42</v>
      </c>
      <c r="K18" s="24">
        <v>63</v>
      </c>
      <c r="L18" s="24">
        <v>28</v>
      </c>
      <c r="M18" s="15">
        <f t="shared" si="0"/>
        <v>0.13930348258706468</v>
      </c>
      <c r="N18" s="15">
        <f t="shared" si="0"/>
        <v>0.26315789473684209</v>
      </c>
      <c r="O18" s="15">
        <f t="shared" si="0"/>
        <v>0.4</v>
      </c>
      <c r="P18" s="15">
        <f t="shared" si="0"/>
        <v>-4.5454545454545456E-2</v>
      </c>
      <c r="Q18" s="15">
        <f t="shared" si="0"/>
        <v>-3.4482758620689655E-2</v>
      </c>
    </row>
    <row r="19" spans="2:17" ht="20.100000000000001" customHeight="1" thickBot="1" x14ac:dyDescent="0.25">
      <c r="B19" s="6" t="s">
        <v>10</v>
      </c>
      <c r="C19" s="24">
        <v>805</v>
      </c>
      <c r="D19" s="24">
        <v>245</v>
      </c>
      <c r="E19" s="24">
        <v>142</v>
      </c>
      <c r="F19" s="24">
        <v>276</v>
      </c>
      <c r="G19" s="24">
        <v>142</v>
      </c>
      <c r="H19" s="24">
        <v>896</v>
      </c>
      <c r="I19" s="24">
        <v>242</v>
      </c>
      <c r="J19" s="24">
        <v>157</v>
      </c>
      <c r="K19" s="24">
        <v>312</v>
      </c>
      <c r="L19" s="24">
        <v>185</v>
      </c>
      <c r="M19" s="15">
        <f t="shared" si="0"/>
        <v>0.11304347826086956</v>
      </c>
      <c r="N19" s="15">
        <f t="shared" si="0"/>
        <v>-1.2244897959183673E-2</v>
      </c>
      <c r="O19" s="15">
        <f t="shared" si="0"/>
        <v>0.10563380281690141</v>
      </c>
      <c r="P19" s="15">
        <f t="shared" si="0"/>
        <v>0.13043478260869565</v>
      </c>
      <c r="Q19" s="15">
        <f t="shared" si="0"/>
        <v>0.30281690140845069</v>
      </c>
    </row>
    <row r="20" spans="2:17" ht="20.100000000000001" customHeight="1" thickBot="1" x14ac:dyDescent="0.25">
      <c r="B20" s="6" t="s">
        <v>11</v>
      </c>
      <c r="C20" s="24">
        <v>674</v>
      </c>
      <c r="D20" s="24">
        <v>266</v>
      </c>
      <c r="E20" s="24">
        <v>149</v>
      </c>
      <c r="F20" s="24">
        <v>184</v>
      </c>
      <c r="G20" s="24">
        <v>75</v>
      </c>
      <c r="H20" s="24">
        <v>773</v>
      </c>
      <c r="I20" s="24">
        <v>297</v>
      </c>
      <c r="J20" s="24">
        <v>160</v>
      </c>
      <c r="K20" s="24">
        <v>210</v>
      </c>
      <c r="L20" s="24">
        <v>106</v>
      </c>
      <c r="M20" s="15">
        <f t="shared" si="0"/>
        <v>0.14688427299703263</v>
      </c>
      <c r="N20" s="15">
        <f t="shared" si="0"/>
        <v>0.11654135338345864</v>
      </c>
      <c r="O20" s="15">
        <f t="shared" si="0"/>
        <v>7.3825503355704702E-2</v>
      </c>
      <c r="P20" s="15">
        <f t="shared" si="0"/>
        <v>0.14130434782608695</v>
      </c>
      <c r="Q20" s="15">
        <f t="shared" si="0"/>
        <v>0.41333333333333333</v>
      </c>
    </row>
    <row r="21" spans="2:17" ht="20.100000000000001" customHeight="1" thickBot="1" x14ac:dyDescent="0.25">
      <c r="B21" s="6" t="s">
        <v>12</v>
      </c>
      <c r="C21" s="24">
        <v>67</v>
      </c>
      <c r="D21" s="24">
        <v>44</v>
      </c>
      <c r="E21" s="24">
        <v>4</v>
      </c>
      <c r="F21" s="24">
        <v>15</v>
      </c>
      <c r="G21" s="24">
        <v>4</v>
      </c>
      <c r="H21" s="24">
        <v>77</v>
      </c>
      <c r="I21" s="24">
        <v>57</v>
      </c>
      <c r="J21" s="24">
        <v>6</v>
      </c>
      <c r="K21" s="24">
        <v>13</v>
      </c>
      <c r="L21" s="24">
        <v>1</v>
      </c>
      <c r="M21" s="15">
        <f t="shared" si="0"/>
        <v>0.14925373134328357</v>
      </c>
      <c r="N21" s="15">
        <f t="shared" si="0"/>
        <v>0.29545454545454547</v>
      </c>
      <c r="O21" s="15">
        <f t="shared" si="0"/>
        <v>0.5</v>
      </c>
      <c r="P21" s="15">
        <f t="shared" si="0"/>
        <v>-0.13333333333333333</v>
      </c>
      <c r="Q21" s="15">
        <f t="shared" si="0"/>
        <v>-0.75</v>
      </c>
    </row>
    <row r="22" spans="2:17" ht="20.100000000000001" customHeight="1" thickBot="1" x14ac:dyDescent="0.25">
      <c r="B22" s="6" t="s">
        <v>13</v>
      </c>
      <c r="C22" s="24">
        <v>203</v>
      </c>
      <c r="D22" s="24">
        <v>124</v>
      </c>
      <c r="E22" s="24">
        <v>16</v>
      </c>
      <c r="F22" s="24">
        <v>55</v>
      </c>
      <c r="G22" s="24">
        <v>8</v>
      </c>
      <c r="H22" s="24">
        <v>255</v>
      </c>
      <c r="I22" s="24">
        <v>165</v>
      </c>
      <c r="J22" s="24">
        <v>20</v>
      </c>
      <c r="K22" s="24">
        <v>63</v>
      </c>
      <c r="L22" s="24">
        <v>7</v>
      </c>
      <c r="M22" s="15">
        <f t="shared" si="0"/>
        <v>0.25615763546798032</v>
      </c>
      <c r="N22" s="15">
        <f t="shared" si="0"/>
        <v>0.33064516129032256</v>
      </c>
      <c r="O22" s="15">
        <f t="shared" si="0"/>
        <v>0.25</v>
      </c>
      <c r="P22" s="15">
        <f t="shared" si="0"/>
        <v>0.14545454545454545</v>
      </c>
      <c r="Q22" s="15">
        <f t="shared" si="0"/>
        <v>-0.125</v>
      </c>
    </row>
    <row r="23" spans="2:17" ht="20.100000000000001" customHeight="1" thickBot="1" x14ac:dyDescent="0.25">
      <c r="B23" s="6" t="s">
        <v>14</v>
      </c>
      <c r="C23" s="24">
        <v>831</v>
      </c>
      <c r="D23" s="24">
        <v>259</v>
      </c>
      <c r="E23" s="24">
        <v>160</v>
      </c>
      <c r="F23" s="24">
        <v>261</v>
      </c>
      <c r="G23" s="24">
        <v>151</v>
      </c>
      <c r="H23" s="24">
        <v>1005</v>
      </c>
      <c r="I23" s="24">
        <v>313</v>
      </c>
      <c r="J23" s="24">
        <v>241</v>
      </c>
      <c r="K23" s="24">
        <v>264</v>
      </c>
      <c r="L23" s="24">
        <v>187</v>
      </c>
      <c r="M23" s="15">
        <f t="shared" si="0"/>
        <v>0.20938628158844766</v>
      </c>
      <c r="N23" s="15">
        <f t="shared" si="0"/>
        <v>0.20849420849420849</v>
      </c>
      <c r="O23" s="15">
        <f t="shared" si="0"/>
        <v>0.50624999999999998</v>
      </c>
      <c r="P23" s="15">
        <f t="shared" si="0"/>
        <v>1.1494252873563218E-2</v>
      </c>
      <c r="Q23" s="15">
        <f t="shared" si="0"/>
        <v>0.23841059602649006</v>
      </c>
    </row>
    <row r="24" spans="2:17" ht="20.100000000000001" customHeight="1" thickBot="1" x14ac:dyDescent="0.25">
      <c r="B24" s="6" t="s">
        <v>15</v>
      </c>
      <c r="C24" s="24">
        <v>186</v>
      </c>
      <c r="D24" s="24">
        <v>65</v>
      </c>
      <c r="E24" s="24">
        <v>42</v>
      </c>
      <c r="F24" s="24">
        <v>48</v>
      </c>
      <c r="G24" s="24">
        <v>31</v>
      </c>
      <c r="H24" s="24">
        <v>142</v>
      </c>
      <c r="I24" s="24">
        <v>47</v>
      </c>
      <c r="J24" s="24">
        <v>40</v>
      </c>
      <c r="K24" s="24">
        <v>29</v>
      </c>
      <c r="L24" s="24">
        <v>26</v>
      </c>
      <c r="M24" s="15">
        <f t="shared" si="0"/>
        <v>-0.23655913978494625</v>
      </c>
      <c r="N24" s="15">
        <f t="shared" si="0"/>
        <v>-0.27692307692307694</v>
      </c>
      <c r="O24" s="15">
        <f t="shared" si="0"/>
        <v>-4.7619047619047616E-2</v>
      </c>
      <c r="P24" s="15">
        <f t="shared" si="0"/>
        <v>-0.39583333333333331</v>
      </c>
      <c r="Q24" s="15">
        <f t="shared" si="0"/>
        <v>-0.16129032258064516</v>
      </c>
    </row>
    <row r="25" spans="2:17" ht="20.100000000000001" customHeight="1" thickBot="1" x14ac:dyDescent="0.25">
      <c r="B25" s="6" t="s">
        <v>16</v>
      </c>
      <c r="C25" s="24">
        <v>58</v>
      </c>
      <c r="D25" s="24">
        <v>25</v>
      </c>
      <c r="E25" s="24">
        <v>16</v>
      </c>
      <c r="F25" s="24">
        <v>9</v>
      </c>
      <c r="G25" s="24">
        <v>8</v>
      </c>
      <c r="H25" s="24">
        <v>51</v>
      </c>
      <c r="I25" s="24">
        <v>23</v>
      </c>
      <c r="J25" s="24">
        <v>17</v>
      </c>
      <c r="K25" s="24">
        <v>6</v>
      </c>
      <c r="L25" s="24">
        <v>5</v>
      </c>
      <c r="M25" s="15">
        <f t="shared" si="0"/>
        <v>-0.1206896551724138</v>
      </c>
      <c r="N25" s="15">
        <f t="shared" si="0"/>
        <v>-0.08</v>
      </c>
      <c r="O25" s="15">
        <f t="shared" si="0"/>
        <v>6.25E-2</v>
      </c>
      <c r="P25" s="15">
        <f t="shared" si="0"/>
        <v>-0.33333333333333331</v>
      </c>
      <c r="Q25" s="15">
        <f t="shared" si="0"/>
        <v>-0.375</v>
      </c>
    </row>
    <row r="26" spans="2:17" ht="20.100000000000001" customHeight="1" thickBot="1" x14ac:dyDescent="0.25">
      <c r="B26" s="7" t="s">
        <v>17</v>
      </c>
      <c r="C26" s="24">
        <v>223</v>
      </c>
      <c r="D26" s="24">
        <v>77</v>
      </c>
      <c r="E26" s="24">
        <v>56</v>
      </c>
      <c r="F26" s="24">
        <v>50</v>
      </c>
      <c r="G26" s="24">
        <v>40</v>
      </c>
      <c r="H26" s="24">
        <v>229</v>
      </c>
      <c r="I26" s="24">
        <v>102</v>
      </c>
      <c r="J26" s="24">
        <v>66</v>
      </c>
      <c r="K26" s="24">
        <v>37</v>
      </c>
      <c r="L26" s="24">
        <v>24</v>
      </c>
      <c r="M26" s="15">
        <f t="shared" si="0"/>
        <v>2.6905829596412557E-2</v>
      </c>
      <c r="N26" s="15">
        <f t="shared" si="0"/>
        <v>0.32467532467532467</v>
      </c>
      <c r="O26" s="15">
        <f t="shared" si="0"/>
        <v>0.17857142857142858</v>
      </c>
      <c r="P26" s="15">
        <f t="shared" si="0"/>
        <v>-0.26</v>
      </c>
      <c r="Q26" s="15">
        <f t="shared" si="0"/>
        <v>-0.4</v>
      </c>
    </row>
    <row r="27" spans="2:17" ht="20.100000000000001" customHeight="1" thickBot="1" x14ac:dyDescent="0.25">
      <c r="B27" s="8" t="s">
        <v>18</v>
      </c>
      <c r="C27" s="24">
        <v>14</v>
      </c>
      <c r="D27" s="24">
        <v>4</v>
      </c>
      <c r="E27" s="24">
        <v>6</v>
      </c>
      <c r="F27" s="24">
        <v>4</v>
      </c>
      <c r="G27" s="24">
        <v>0</v>
      </c>
      <c r="H27" s="24">
        <v>31</v>
      </c>
      <c r="I27" s="24">
        <v>12</v>
      </c>
      <c r="J27" s="24">
        <v>9</v>
      </c>
      <c r="K27" s="24">
        <v>8</v>
      </c>
      <c r="L27" s="24">
        <v>2</v>
      </c>
      <c r="M27" s="15">
        <f t="shared" si="0"/>
        <v>1.2142857142857142</v>
      </c>
      <c r="N27" s="15">
        <f t="shared" si="0"/>
        <v>2</v>
      </c>
      <c r="O27" s="15">
        <f t="shared" si="0"/>
        <v>0.5</v>
      </c>
      <c r="P27" s="15">
        <f t="shared" si="0"/>
        <v>1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5488</v>
      </c>
      <c r="D28" s="13">
        <f t="shared" ref="D28:G28" si="1">SUM(D11:D27)</f>
        <v>2086</v>
      </c>
      <c r="E28" s="13">
        <f t="shared" si="1"/>
        <v>923</v>
      </c>
      <c r="F28" s="13">
        <f t="shared" si="1"/>
        <v>1721</v>
      </c>
      <c r="G28" s="13">
        <f t="shared" si="1"/>
        <v>758</v>
      </c>
      <c r="H28" s="13">
        <f>SUM(H11:H27)</f>
        <v>5912</v>
      </c>
      <c r="I28" s="13">
        <f t="shared" ref="I28:L28" si="2">SUM(I11:I27)</f>
        <v>2329</v>
      </c>
      <c r="J28" s="13">
        <f t="shared" si="2"/>
        <v>1091</v>
      </c>
      <c r="K28" s="13">
        <f t="shared" si="2"/>
        <v>1704</v>
      </c>
      <c r="L28" s="13">
        <f t="shared" si="2"/>
        <v>788</v>
      </c>
      <c r="M28" s="16">
        <f t="shared" si="0"/>
        <v>7.7259475218658891E-2</v>
      </c>
      <c r="N28" s="16">
        <f t="shared" si="0"/>
        <v>0.11649089165867689</v>
      </c>
      <c r="O28" s="16">
        <f t="shared" si="0"/>
        <v>0.18201516793066089</v>
      </c>
      <c r="P28" s="16">
        <f t="shared" si="0"/>
        <v>-9.8779779198140613E-3</v>
      </c>
      <c r="Q28" s="16">
        <f t="shared" si="0"/>
        <v>3.9577836411609502E-2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9" t="s">
        <v>110</v>
      </c>
      <c r="D9" s="30"/>
      <c r="E9" s="30"/>
      <c r="F9" s="30"/>
      <c r="G9" s="29" t="s">
        <v>111</v>
      </c>
      <c r="H9" s="30"/>
      <c r="I9" s="30"/>
      <c r="J9" s="30"/>
      <c r="K9" s="29" t="s">
        <v>113</v>
      </c>
      <c r="L9" s="30"/>
      <c r="M9" s="30"/>
      <c r="N9" s="30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f>SUM(D11:E11)</f>
        <v>622</v>
      </c>
      <c r="D11" s="24">
        <v>361</v>
      </c>
      <c r="E11" s="24">
        <v>261</v>
      </c>
      <c r="F11" s="24">
        <v>652</v>
      </c>
      <c r="G11" s="12">
        <f>SUM(H11:I11)</f>
        <v>657</v>
      </c>
      <c r="H11" s="24">
        <v>366</v>
      </c>
      <c r="I11" s="24">
        <v>291</v>
      </c>
      <c r="J11" s="24">
        <v>529</v>
      </c>
      <c r="K11" s="15">
        <f>IF(C11=0,"-",(G11-C11)/C11)</f>
        <v>5.6270096463022508E-2</v>
      </c>
      <c r="L11" s="15">
        <f>IF(D11=0,"-",(H11-D11)/D11)</f>
        <v>1.3850415512465374E-2</v>
      </c>
      <c r="M11" s="15">
        <f>IF(E11=0,"-",(I11-E11)/E11)</f>
        <v>0.11494252873563218</v>
      </c>
      <c r="N11" s="15">
        <f>IF(F11=0,"-",(J11-F11)/F11)</f>
        <v>-0.18865030674846625</v>
      </c>
    </row>
    <row r="12" spans="2:14" ht="20.100000000000001" customHeight="1" thickBot="1" x14ac:dyDescent="0.25">
      <c r="B12" s="6" t="s">
        <v>3</v>
      </c>
      <c r="C12" s="12">
        <f t="shared" ref="C12:C27" si="0">SUM(D12:E12)</f>
        <v>107</v>
      </c>
      <c r="D12" s="24">
        <v>62</v>
      </c>
      <c r="E12" s="24">
        <v>45</v>
      </c>
      <c r="F12" s="24">
        <v>75</v>
      </c>
      <c r="G12" s="12">
        <f t="shared" ref="G12:G27" si="1">SUM(H12:I12)</f>
        <v>111</v>
      </c>
      <c r="H12" s="24">
        <v>65</v>
      </c>
      <c r="I12" s="24">
        <v>46</v>
      </c>
      <c r="J12" s="24">
        <v>59</v>
      </c>
      <c r="K12" s="15">
        <f t="shared" ref="K12:N28" si="2">IF(C12=0,"-",(G12-C12)/C12)</f>
        <v>3.7383177570093455E-2</v>
      </c>
      <c r="L12" s="15">
        <f t="shared" si="2"/>
        <v>4.8387096774193547E-2</v>
      </c>
      <c r="M12" s="15">
        <f t="shared" si="2"/>
        <v>2.2222222222222223E-2</v>
      </c>
      <c r="N12" s="15">
        <f t="shared" si="2"/>
        <v>-0.21333333333333335</v>
      </c>
    </row>
    <row r="13" spans="2:14" ht="20.100000000000001" customHeight="1" thickBot="1" x14ac:dyDescent="0.25">
      <c r="B13" s="6" t="s">
        <v>4</v>
      </c>
      <c r="C13" s="12">
        <f t="shared" si="0"/>
        <v>78</v>
      </c>
      <c r="D13" s="24">
        <v>41</v>
      </c>
      <c r="E13" s="24">
        <v>37</v>
      </c>
      <c r="F13" s="24">
        <v>42</v>
      </c>
      <c r="G13" s="12">
        <f t="shared" si="1"/>
        <v>64</v>
      </c>
      <c r="H13" s="24">
        <v>38</v>
      </c>
      <c r="I13" s="24">
        <v>26</v>
      </c>
      <c r="J13" s="24">
        <v>52</v>
      </c>
      <c r="K13" s="15">
        <f t="shared" si="2"/>
        <v>-0.17948717948717949</v>
      </c>
      <c r="L13" s="15">
        <f t="shared" si="2"/>
        <v>-7.3170731707317069E-2</v>
      </c>
      <c r="M13" s="15">
        <f t="shared" si="2"/>
        <v>-0.29729729729729731</v>
      </c>
      <c r="N13" s="15">
        <f t="shared" si="2"/>
        <v>0.23809523809523808</v>
      </c>
    </row>
    <row r="14" spans="2:14" ht="20.100000000000001" customHeight="1" thickBot="1" x14ac:dyDescent="0.25">
      <c r="B14" s="6" t="s">
        <v>5</v>
      </c>
      <c r="C14" s="12">
        <f t="shared" si="0"/>
        <v>107</v>
      </c>
      <c r="D14" s="24">
        <v>69</v>
      </c>
      <c r="E14" s="24">
        <v>38</v>
      </c>
      <c r="F14" s="24">
        <v>53</v>
      </c>
      <c r="G14" s="12">
        <f t="shared" si="1"/>
        <v>170</v>
      </c>
      <c r="H14" s="24">
        <v>125</v>
      </c>
      <c r="I14" s="24">
        <v>45</v>
      </c>
      <c r="J14" s="24">
        <v>72</v>
      </c>
      <c r="K14" s="15">
        <f t="shared" si="2"/>
        <v>0.58878504672897192</v>
      </c>
      <c r="L14" s="15">
        <f t="shared" si="2"/>
        <v>0.81159420289855078</v>
      </c>
      <c r="M14" s="15">
        <f t="shared" si="2"/>
        <v>0.18421052631578946</v>
      </c>
      <c r="N14" s="15">
        <f t="shared" si="2"/>
        <v>0.35849056603773582</v>
      </c>
    </row>
    <row r="15" spans="2:14" ht="20.100000000000001" customHeight="1" thickBot="1" x14ac:dyDescent="0.25">
      <c r="B15" s="6" t="s">
        <v>6</v>
      </c>
      <c r="C15" s="12">
        <f t="shared" si="0"/>
        <v>89</v>
      </c>
      <c r="D15" s="24">
        <v>53</v>
      </c>
      <c r="E15" s="24">
        <v>36</v>
      </c>
      <c r="F15" s="24">
        <v>74</v>
      </c>
      <c r="G15" s="12">
        <f t="shared" si="1"/>
        <v>121</v>
      </c>
      <c r="H15" s="24">
        <v>76</v>
      </c>
      <c r="I15" s="24">
        <v>45</v>
      </c>
      <c r="J15" s="24">
        <v>91</v>
      </c>
      <c r="K15" s="15">
        <f t="shared" si="2"/>
        <v>0.3595505617977528</v>
      </c>
      <c r="L15" s="15">
        <f t="shared" si="2"/>
        <v>0.43396226415094341</v>
      </c>
      <c r="M15" s="15">
        <f t="shared" si="2"/>
        <v>0.25</v>
      </c>
      <c r="N15" s="15">
        <f t="shared" si="2"/>
        <v>0.22972972972972974</v>
      </c>
    </row>
    <row r="16" spans="2:14" ht="20.100000000000001" customHeight="1" thickBot="1" x14ac:dyDescent="0.25">
      <c r="B16" s="6" t="s">
        <v>7</v>
      </c>
      <c r="C16" s="12">
        <f t="shared" si="0"/>
        <v>58</v>
      </c>
      <c r="D16" s="24">
        <v>29</v>
      </c>
      <c r="E16" s="24">
        <v>29</v>
      </c>
      <c r="F16" s="24">
        <v>38</v>
      </c>
      <c r="G16" s="12">
        <f t="shared" si="1"/>
        <v>42</v>
      </c>
      <c r="H16" s="24">
        <v>18</v>
      </c>
      <c r="I16" s="24">
        <v>24</v>
      </c>
      <c r="J16" s="24">
        <v>28</v>
      </c>
      <c r="K16" s="15">
        <f t="shared" si="2"/>
        <v>-0.27586206896551724</v>
      </c>
      <c r="L16" s="15">
        <f t="shared" si="2"/>
        <v>-0.37931034482758619</v>
      </c>
      <c r="M16" s="15">
        <f t="shared" si="2"/>
        <v>-0.17241379310344829</v>
      </c>
      <c r="N16" s="15">
        <f t="shared" si="2"/>
        <v>-0.26315789473684209</v>
      </c>
    </row>
    <row r="17" spans="2:14" ht="20.100000000000001" customHeight="1" thickBot="1" x14ac:dyDescent="0.25">
      <c r="B17" s="6" t="s">
        <v>8</v>
      </c>
      <c r="C17" s="12">
        <f t="shared" si="0"/>
        <v>142</v>
      </c>
      <c r="D17" s="24">
        <v>68</v>
      </c>
      <c r="E17" s="24">
        <v>74</v>
      </c>
      <c r="F17" s="24">
        <v>73</v>
      </c>
      <c r="G17" s="12">
        <f t="shared" si="1"/>
        <v>132</v>
      </c>
      <c r="H17" s="24">
        <v>79</v>
      </c>
      <c r="I17" s="24">
        <v>53</v>
      </c>
      <c r="J17" s="24">
        <v>70</v>
      </c>
      <c r="K17" s="15">
        <f t="shared" si="2"/>
        <v>-7.0422535211267609E-2</v>
      </c>
      <c r="L17" s="15">
        <f t="shared" si="2"/>
        <v>0.16176470588235295</v>
      </c>
      <c r="M17" s="15">
        <f t="shared" si="2"/>
        <v>-0.28378378378378377</v>
      </c>
      <c r="N17" s="15">
        <f t="shared" si="2"/>
        <v>-4.1095890410958902E-2</v>
      </c>
    </row>
    <row r="18" spans="2:14" ht="20.100000000000001" customHeight="1" thickBot="1" x14ac:dyDescent="0.25">
      <c r="B18" s="6" t="s">
        <v>9</v>
      </c>
      <c r="C18" s="12">
        <f t="shared" si="0"/>
        <v>106</v>
      </c>
      <c r="D18" s="24">
        <v>45</v>
      </c>
      <c r="E18" s="24">
        <v>61</v>
      </c>
      <c r="F18" s="24">
        <v>93</v>
      </c>
      <c r="G18" s="12">
        <f t="shared" si="1"/>
        <v>132</v>
      </c>
      <c r="H18" s="24">
        <v>54</v>
      </c>
      <c r="I18" s="24">
        <v>78</v>
      </c>
      <c r="J18" s="24">
        <v>89</v>
      </c>
      <c r="K18" s="15">
        <f t="shared" si="2"/>
        <v>0.24528301886792453</v>
      </c>
      <c r="L18" s="15">
        <f t="shared" si="2"/>
        <v>0.2</v>
      </c>
      <c r="M18" s="15">
        <f t="shared" si="2"/>
        <v>0.27868852459016391</v>
      </c>
      <c r="N18" s="15">
        <f t="shared" si="2"/>
        <v>-4.3010752688172046E-2</v>
      </c>
    </row>
    <row r="19" spans="2:14" ht="20.100000000000001" customHeight="1" thickBot="1" x14ac:dyDescent="0.25">
      <c r="B19" s="6" t="s">
        <v>10</v>
      </c>
      <c r="C19" s="12">
        <f t="shared" si="0"/>
        <v>381</v>
      </c>
      <c r="D19" s="24">
        <v>172</v>
      </c>
      <c r="E19" s="24">
        <v>209</v>
      </c>
      <c r="F19" s="24">
        <v>412</v>
      </c>
      <c r="G19" s="12">
        <f t="shared" si="1"/>
        <v>398</v>
      </c>
      <c r="H19" s="24">
        <v>211</v>
      </c>
      <c r="I19" s="24">
        <v>187</v>
      </c>
      <c r="J19" s="24">
        <v>486</v>
      </c>
      <c r="K19" s="15">
        <f t="shared" si="2"/>
        <v>4.4619422572178477E-2</v>
      </c>
      <c r="L19" s="15">
        <f t="shared" si="2"/>
        <v>0.22674418604651161</v>
      </c>
      <c r="M19" s="15">
        <f t="shared" si="2"/>
        <v>-0.10526315789473684</v>
      </c>
      <c r="N19" s="15">
        <f t="shared" si="2"/>
        <v>0.1796116504854369</v>
      </c>
    </row>
    <row r="20" spans="2:14" ht="20.100000000000001" customHeight="1" thickBot="1" x14ac:dyDescent="0.25">
      <c r="B20" s="6" t="s">
        <v>11</v>
      </c>
      <c r="C20" s="12">
        <f t="shared" si="0"/>
        <v>415</v>
      </c>
      <c r="D20" s="24">
        <v>242</v>
      </c>
      <c r="E20" s="24">
        <v>173</v>
      </c>
      <c r="F20" s="24">
        <v>254</v>
      </c>
      <c r="G20" s="12">
        <f t="shared" si="1"/>
        <v>455</v>
      </c>
      <c r="H20" s="24">
        <v>263</v>
      </c>
      <c r="I20" s="24">
        <v>192</v>
      </c>
      <c r="J20" s="24">
        <v>307</v>
      </c>
      <c r="K20" s="15">
        <f t="shared" si="2"/>
        <v>9.6385542168674704E-2</v>
      </c>
      <c r="L20" s="15">
        <f t="shared" si="2"/>
        <v>8.6776859504132234E-2</v>
      </c>
      <c r="M20" s="15">
        <f t="shared" si="2"/>
        <v>0.10982658959537572</v>
      </c>
      <c r="N20" s="15">
        <f t="shared" si="2"/>
        <v>0.20866141732283464</v>
      </c>
    </row>
    <row r="21" spans="2:14" ht="20.100000000000001" customHeight="1" thickBot="1" x14ac:dyDescent="0.25">
      <c r="B21" s="6" t="s">
        <v>12</v>
      </c>
      <c r="C21" s="12">
        <f t="shared" si="0"/>
        <v>46</v>
      </c>
      <c r="D21" s="24">
        <v>32</v>
      </c>
      <c r="E21" s="24">
        <v>14</v>
      </c>
      <c r="F21" s="24">
        <v>18</v>
      </c>
      <c r="G21" s="12">
        <f t="shared" si="1"/>
        <v>62</v>
      </c>
      <c r="H21" s="24">
        <v>49</v>
      </c>
      <c r="I21" s="24">
        <v>13</v>
      </c>
      <c r="J21" s="24">
        <v>13</v>
      </c>
      <c r="K21" s="15">
        <f t="shared" si="2"/>
        <v>0.34782608695652173</v>
      </c>
      <c r="L21" s="15">
        <f t="shared" si="2"/>
        <v>0.53125</v>
      </c>
      <c r="M21" s="15">
        <f t="shared" si="2"/>
        <v>-7.1428571428571425E-2</v>
      </c>
      <c r="N21" s="15">
        <f t="shared" si="2"/>
        <v>-0.27777777777777779</v>
      </c>
    </row>
    <row r="22" spans="2:14" ht="20.100000000000001" customHeight="1" thickBot="1" x14ac:dyDescent="0.25">
      <c r="B22" s="6" t="s">
        <v>13</v>
      </c>
      <c r="C22" s="12">
        <f t="shared" si="0"/>
        <v>139</v>
      </c>
      <c r="D22" s="24">
        <v>69</v>
      </c>
      <c r="E22" s="24">
        <v>70</v>
      </c>
      <c r="F22" s="24">
        <v>62</v>
      </c>
      <c r="G22" s="12">
        <f t="shared" si="1"/>
        <v>182</v>
      </c>
      <c r="H22" s="24">
        <v>98</v>
      </c>
      <c r="I22" s="24">
        <v>84</v>
      </c>
      <c r="J22" s="24">
        <v>69</v>
      </c>
      <c r="K22" s="15">
        <f t="shared" si="2"/>
        <v>0.30935251798561153</v>
      </c>
      <c r="L22" s="15">
        <f t="shared" si="2"/>
        <v>0.42028985507246375</v>
      </c>
      <c r="M22" s="15">
        <f t="shared" si="2"/>
        <v>0.2</v>
      </c>
      <c r="N22" s="15">
        <f t="shared" si="2"/>
        <v>0.11290322580645161</v>
      </c>
    </row>
    <row r="23" spans="2:14" ht="20.100000000000001" customHeight="1" thickBot="1" x14ac:dyDescent="0.25">
      <c r="B23" s="6" t="s">
        <v>14</v>
      </c>
      <c r="C23" s="12">
        <f t="shared" si="0"/>
        <v>404</v>
      </c>
      <c r="D23" s="24">
        <v>176</v>
      </c>
      <c r="E23" s="24">
        <v>228</v>
      </c>
      <c r="F23" s="24">
        <v>393</v>
      </c>
      <c r="G23" s="12">
        <f t="shared" si="1"/>
        <v>543</v>
      </c>
      <c r="H23" s="24">
        <v>298</v>
      </c>
      <c r="I23" s="24">
        <v>245</v>
      </c>
      <c r="J23" s="24">
        <v>423</v>
      </c>
      <c r="K23" s="15">
        <f t="shared" si="2"/>
        <v>0.34405940594059403</v>
      </c>
      <c r="L23" s="15">
        <f t="shared" si="2"/>
        <v>0.69318181818181823</v>
      </c>
      <c r="M23" s="15">
        <f t="shared" si="2"/>
        <v>7.4561403508771926E-2</v>
      </c>
      <c r="N23" s="15">
        <f t="shared" si="2"/>
        <v>7.6335877862595422E-2</v>
      </c>
    </row>
    <row r="24" spans="2:14" ht="20.100000000000001" customHeight="1" thickBot="1" x14ac:dyDescent="0.25">
      <c r="B24" s="6" t="s">
        <v>15</v>
      </c>
      <c r="C24" s="12">
        <f t="shared" si="0"/>
        <v>106</v>
      </c>
      <c r="D24" s="24">
        <v>60</v>
      </c>
      <c r="E24" s="24">
        <v>46</v>
      </c>
      <c r="F24" s="24">
        <v>79</v>
      </c>
      <c r="G24" s="12">
        <f t="shared" si="1"/>
        <v>85</v>
      </c>
      <c r="H24" s="24">
        <v>55</v>
      </c>
      <c r="I24" s="24">
        <v>30</v>
      </c>
      <c r="J24" s="24">
        <v>54</v>
      </c>
      <c r="K24" s="15">
        <f t="shared" si="2"/>
        <v>-0.19811320754716982</v>
      </c>
      <c r="L24" s="15">
        <f t="shared" si="2"/>
        <v>-8.3333333333333329E-2</v>
      </c>
      <c r="M24" s="15">
        <f t="shared" si="2"/>
        <v>-0.34782608695652173</v>
      </c>
      <c r="N24" s="15">
        <f t="shared" si="2"/>
        <v>-0.31645569620253167</v>
      </c>
    </row>
    <row r="25" spans="2:14" ht="20.100000000000001" customHeight="1" thickBot="1" x14ac:dyDescent="0.25">
      <c r="B25" s="6" t="s">
        <v>16</v>
      </c>
      <c r="C25" s="12">
        <f t="shared" si="0"/>
        <v>41</v>
      </c>
      <c r="D25" s="24">
        <v>26</v>
      </c>
      <c r="E25" s="24">
        <v>15</v>
      </c>
      <c r="F25" s="24">
        <v>17</v>
      </c>
      <c r="G25" s="12">
        <f t="shared" si="1"/>
        <v>40</v>
      </c>
      <c r="H25" s="24">
        <v>24</v>
      </c>
      <c r="I25" s="24">
        <v>16</v>
      </c>
      <c r="J25" s="24">
        <v>11</v>
      </c>
      <c r="K25" s="15">
        <f t="shared" si="2"/>
        <v>-2.4390243902439025E-2</v>
      </c>
      <c r="L25" s="15">
        <f t="shared" si="2"/>
        <v>-7.6923076923076927E-2</v>
      </c>
      <c r="M25" s="15">
        <f t="shared" si="2"/>
        <v>6.6666666666666666E-2</v>
      </c>
      <c r="N25" s="15">
        <f t="shared" si="2"/>
        <v>-0.35294117647058826</v>
      </c>
    </row>
    <row r="26" spans="2:14" ht="20.100000000000001" customHeight="1" thickBot="1" x14ac:dyDescent="0.25">
      <c r="B26" s="7" t="s">
        <v>17</v>
      </c>
      <c r="C26" s="12">
        <f t="shared" si="0"/>
        <v>129</v>
      </c>
      <c r="D26" s="24">
        <v>67</v>
      </c>
      <c r="E26" s="24">
        <v>62</v>
      </c>
      <c r="F26" s="24">
        <v>80</v>
      </c>
      <c r="G26" s="12">
        <f t="shared" si="1"/>
        <v>168</v>
      </c>
      <c r="H26" s="24">
        <v>97</v>
      </c>
      <c r="I26" s="24">
        <v>71</v>
      </c>
      <c r="J26" s="24">
        <v>61</v>
      </c>
      <c r="K26" s="15">
        <f t="shared" si="2"/>
        <v>0.30232558139534882</v>
      </c>
      <c r="L26" s="15">
        <f t="shared" si="2"/>
        <v>0.44776119402985076</v>
      </c>
      <c r="M26" s="15">
        <f t="shared" si="2"/>
        <v>0.14516129032258066</v>
      </c>
      <c r="N26" s="15">
        <f t="shared" si="2"/>
        <v>-0.23749999999999999</v>
      </c>
    </row>
    <row r="27" spans="2:14" ht="20.100000000000001" customHeight="1" thickBot="1" x14ac:dyDescent="0.25">
      <c r="B27" s="8" t="s">
        <v>18</v>
      </c>
      <c r="C27" s="12">
        <f t="shared" si="0"/>
        <v>10</v>
      </c>
      <c r="D27" s="24">
        <v>9</v>
      </c>
      <c r="E27" s="24">
        <v>1</v>
      </c>
      <c r="F27" s="24">
        <v>4</v>
      </c>
      <c r="G27" s="12">
        <f t="shared" si="1"/>
        <v>21</v>
      </c>
      <c r="H27" s="24">
        <v>14</v>
      </c>
      <c r="I27" s="24">
        <v>7</v>
      </c>
      <c r="J27" s="24">
        <v>10</v>
      </c>
      <c r="K27" s="15">
        <f t="shared" si="2"/>
        <v>1.1000000000000001</v>
      </c>
      <c r="L27" s="15">
        <f t="shared" si="2"/>
        <v>0.55555555555555558</v>
      </c>
      <c r="M27" s="15">
        <f t="shared" si="2"/>
        <v>6</v>
      </c>
      <c r="N27" s="15">
        <f t="shared" si="2"/>
        <v>1.5</v>
      </c>
    </row>
    <row r="28" spans="2:14" ht="20.100000000000001" customHeight="1" thickBot="1" x14ac:dyDescent="0.25">
      <c r="B28" s="9" t="s">
        <v>19</v>
      </c>
      <c r="C28" s="13">
        <f>SUM(C11:C27)</f>
        <v>2980</v>
      </c>
      <c r="D28" s="13">
        <f t="shared" ref="D28:F28" si="3">SUM(D11:D27)</f>
        <v>1581</v>
      </c>
      <c r="E28" s="13">
        <f t="shared" si="3"/>
        <v>1399</v>
      </c>
      <c r="F28" s="13">
        <f t="shared" si="3"/>
        <v>2419</v>
      </c>
      <c r="G28" s="13">
        <f>SUM(G11:G27)</f>
        <v>3383</v>
      </c>
      <c r="H28" s="13">
        <f>SUM(H11:H27)</f>
        <v>1930</v>
      </c>
      <c r="I28" s="13">
        <f t="shared" ref="I28:J28" si="4">SUM(I11:I27)</f>
        <v>1453</v>
      </c>
      <c r="J28" s="13">
        <f t="shared" si="4"/>
        <v>2424</v>
      </c>
      <c r="K28" s="16">
        <f t="shared" si="2"/>
        <v>0.13523489932885907</v>
      </c>
      <c r="L28" s="16">
        <f t="shared" si="2"/>
        <v>0.22074636306135356</v>
      </c>
      <c r="M28" s="16">
        <f t="shared" si="2"/>
        <v>3.8598999285203717E-2</v>
      </c>
      <c r="N28" s="16">
        <f t="shared" si="2"/>
        <v>2.0669698222405952E-3</v>
      </c>
    </row>
    <row r="29" spans="2:14" x14ac:dyDescent="0.2">
      <c r="D29" s="23"/>
      <c r="E29" s="23"/>
      <c r="F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N51"/>
  <sheetViews>
    <sheetView topLeftCell="B1"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9" t="s">
        <v>114</v>
      </c>
      <c r="D9" s="30"/>
      <c r="E9" s="30"/>
      <c r="F9" s="29" t="s">
        <v>115</v>
      </c>
      <c r="G9" s="30"/>
      <c r="H9" s="30"/>
      <c r="I9" s="29" t="s">
        <v>116</v>
      </c>
      <c r="J9" s="30"/>
      <c r="K9" s="30"/>
      <c r="L9" s="29" t="s">
        <v>117</v>
      </c>
      <c r="M9" s="30"/>
      <c r="N9" s="30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25">
        <v>9</v>
      </c>
      <c r="D11" s="25">
        <v>8</v>
      </c>
      <c r="E11" s="25">
        <v>1</v>
      </c>
      <c r="F11" s="25">
        <v>3</v>
      </c>
      <c r="G11" s="25">
        <v>2</v>
      </c>
      <c r="H11" s="25">
        <v>1</v>
      </c>
      <c r="I11" s="25">
        <v>12</v>
      </c>
      <c r="J11" s="25">
        <v>11</v>
      </c>
      <c r="K11" s="25">
        <v>1</v>
      </c>
      <c r="L11" s="25">
        <v>0</v>
      </c>
      <c r="M11" s="25">
        <v>0</v>
      </c>
      <c r="N11" s="25">
        <v>0</v>
      </c>
    </row>
    <row r="12" spans="2:14" ht="20.100000000000001" customHeight="1" thickBot="1" x14ac:dyDescent="0.25">
      <c r="B12" s="6" t="s">
        <v>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7</v>
      </c>
      <c r="J12" s="25">
        <v>4</v>
      </c>
      <c r="K12" s="25">
        <v>3</v>
      </c>
      <c r="L12" s="25">
        <v>0</v>
      </c>
      <c r="M12" s="25">
        <v>0</v>
      </c>
      <c r="N12" s="25">
        <v>0</v>
      </c>
    </row>
    <row r="13" spans="2:14" ht="20.100000000000001" customHeight="1" thickBot="1" x14ac:dyDescent="0.25">
      <c r="B13" s="6" t="s">
        <v>4</v>
      </c>
      <c r="C13" s="25">
        <v>0</v>
      </c>
      <c r="D13" s="25">
        <v>0</v>
      </c>
      <c r="E13" s="25">
        <v>0</v>
      </c>
      <c r="F13" s="25">
        <v>1</v>
      </c>
      <c r="G13" s="25">
        <v>1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2:14" ht="20.100000000000001" customHeight="1" thickBot="1" x14ac:dyDescent="0.25">
      <c r="B14" s="6" t="s">
        <v>5</v>
      </c>
      <c r="C14" s="25">
        <v>2</v>
      </c>
      <c r="D14" s="25">
        <v>2</v>
      </c>
      <c r="E14" s="25">
        <v>0</v>
      </c>
      <c r="F14" s="25">
        <v>0</v>
      </c>
      <c r="G14" s="25">
        <v>0</v>
      </c>
      <c r="H14" s="25">
        <v>0</v>
      </c>
      <c r="I14" s="25">
        <v>3</v>
      </c>
      <c r="J14" s="25">
        <v>1</v>
      </c>
      <c r="K14" s="25">
        <v>2</v>
      </c>
      <c r="L14" s="25">
        <v>0</v>
      </c>
      <c r="M14" s="25">
        <v>0</v>
      </c>
      <c r="N14" s="25">
        <v>0</v>
      </c>
    </row>
    <row r="15" spans="2:14" ht="20.100000000000001" customHeight="1" thickBot="1" x14ac:dyDescent="0.25">
      <c r="B15" s="6" t="s">
        <v>6</v>
      </c>
      <c r="C15" s="25">
        <v>5</v>
      </c>
      <c r="D15" s="25">
        <v>5</v>
      </c>
      <c r="E15" s="25">
        <v>0</v>
      </c>
      <c r="F15" s="25">
        <v>0</v>
      </c>
      <c r="G15" s="25">
        <v>0</v>
      </c>
      <c r="H15" s="25">
        <v>0</v>
      </c>
      <c r="I15" s="25">
        <v>14</v>
      </c>
      <c r="J15" s="25">
        <v>11</v>
      </c>
      <c r="K15" s="25">
        <v>3</v>
      </c>
      <c r="L15" s="25">
        <v>1</v>
      </c>
      <c r="M15" s="25">
        <v>1</v>
      </c>
      <c r="N15" s="25">
        <v>0</v>
      </c>
    </row>
    <row r="16" spans="2:14" ht="20.100000000000001" customHeight="1" thickBot="1" x14ac:dyDescent="0.25">
      <c r="B16" s="6" t="s">
        <v>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1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</row>
    <row r="17" spans="2:14" ht="20.100000000000001" customHeight="1" thickBot="1" x14ac:dyDescent="0.25">
      <c r="B17" s="6" t="s">
        <v>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</row>
    <row r="18" spans="2:14" ht="20.100000000000001" customHeight="1" thickBot="1" x14ac:dyDescent="0.25">
      <c r="B18" s="6" t="s">
        <v>9</v>
      </c>
      <c r="C18" s="25">
        <v>1</v>
      </c>
      <c r="D18" s="25">
        <v>1</v>
      </c>
      <c r="E18" s="25">
        <v>0</v>
      </c>
      <c r="F18" s="25">
        <v>0</v>
      </c>
      <c r="G18" s="25">
        <v>0</v>
      </c>
      <c r="H18" s="25">
        <v>0</v>
      </c>
      <c r="I18" s="25">
        <v>4</v>
      </c>
      <c r="J18" s="25">
        <v>3</v>
      </c>
      <c r="K18" s="25">
        <v>1</v>
      </c>
      <c r="L18" s="25">
        <v>0</v>
      </c>
      <c r="M18" s="25">
        <v>0</v>
      </c>
      <c r="N18" s="25">
        <v>0</v>
      </c>
    </row>
    <row r="19" spans="2:14" ht="20.100000000000001" customHeight="1" thickBot="1" x14ac:dyDescent="0.25">
      <c r="B19" s="6" t="s">
        <v>10</v>
      </c>
      <c r="C19" s="25">
        <v>5</v>
      </c>
      <c r="D19" s="25">
        <v>1</v>
      </c>
      <c r="E19" s="25">
        <v>4</v>
      </c>
      <c r="F19" s="25">
        <v>0</v>
      </c>
      <c r="G19" s="25">
        <v>0</v>
      </c>
      <c r="H19" s="25">
        <v>0</v>
      </c>
      <c r="I19" s="25">
        <v>4</v>
      </c>
      <c r="J19" s="25">
        <v>4</v>
      </c>
      <c r="K19" s="25">
        <v>0</v>
      </c>
      <c r="L19" s="25">
        <v>0</v>
      </c>
      <c r="M19" s="25">
        <v>0</v>
      </c>
      <c r="N19" s="25">
        <v>0</v>
      </c>
    </row>
    <row r="20" spans="2:14" ht="20.100000000000001" customHeight="1" thickBot="1" x14ac:dyDescent="0.25">
      <c r="B20" s="6" t="s">
        <v>11</v>
      </c>
      <c r="C20" s="25">
        <v>8</v>
      </c>
      <c r="D20" s="25">
        <v>7</v>
      </c>
      <c r="E20" s="25">
        <v>1</v>
      </c>
      <c r="F20" s="25">
        <v>1</v>
      </c>
      <c r="G20" s="25">
        <v>1</v>
      </c>
      <c r="H20" s="25">
        <v>0</v>
      </c>
      <c r="I20" s="25">
        <v>8</v>
      </c>
      <c r="J20" s="25">
        <v>7</v>
      </c>
      <c r="K20" s="25">
        <v>1</v>
      </c>
      <c r="L20" s="25">
        <v>0</v>
      </c>
      <c r="M20" s="25">
        <v>0</v>
      </c>
      <c r="N20" s="25">
        <v>0</v>
      </c>
    </row>
    <row r="21" spans="2:14" ht="20.100000000000001" customHeight="1" thickBot="1" x14ac:dyDescent="0.25">
      <c r="B21" s="6" t="s">
        <v>12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</row>
    <row r="22" spans="2:14" ht="20.100000000000001" customHeight="1" thickBot="1" x14ac:dyDescent="0.25">
      <c r="B22" s="6" t="s">
        <v>13</v>
      </c>
      <c r="C22" s="25">
        <v>1</v>
      </c>
      <c r="D22" s="25">
        <v>1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</row>
    <row r="23" spans="2:14" ht="20.100000000000001" customHeight="1" thickBot="1" x14ac:dyDescent="0.25">
      <c r="B23" s="6" t="s">
        <v>14</v>
      </c>
      <c r="C23" s="25">
        <v>2</v>
      </c>
      <c r="D23" s="25">
        <v>2</v>
      </c>
      <c r="E23" s="25">
        <v>0</v>
      </c>
      <c r="F23" s="25">
        <v>0</v>
      </c>
      <c r="G23" s="25">
        <v>0</v>
      </c>
      <c r="H23" s="25">
        <v>0</v>
      </c>
      <c r="I23" s="25">
        <v>2</v>
      </c>
      <c r="J23" s="25">
        <v>1</v>
      </c>
      <c r="K23" s="25">
        <v>1</v>
      </c>
      <c r="L23" s="25">
        <v>0</v>
      </c>
      <c r="M23" s="25">
        <v>0</v>
      </c>
      <c r="N23" s="25">
        <v>0</v>
      </c>
    </row>
    <row r="24" spans="2:14" ht="20.100000000000001" customHeight="1" thickBot="1" x14ac:dyDescent="0.25">
      <c r="B24" s="6" t="s">
        <v>15</v>
      </c>
      <c r="C24" s="25">
        <v>3</v>
      </c>
      <c r="D24" s="25">
        <v>3</v>
      </c>
      <c r="E24" s="25">
        <v>0</v>
      </c>
      <c r="F24" s="25">
        <v>0</v>
      </c>
      <c r="G24" s="25">
        <v>0</v>
      </c>
      <c r="H24" s="25">
        <v>0</v>
      </c>
      <c r="I24" s="25">
        <v>5</v>
      </c>
      <c r="J24" s="25">
        <v>5</v>
      </c>
      <c r="K24" s="25">
        <v>0</v>
      </c>
      <c r="L24" s="25">
        <v>0</v>
      </c>
      <c r="M24" s="25">
        <v>0</v>
      </c>
      <c r="N24" s="25">
        <v>0</v>
      </c>
    </row>
    <row r="25" spans="2:14" ht="20.100000000000001" customHeight="1" thickBot="1" x14ac:dyDescent="0.25">
      <c r="B25" s="6" t="s">
        <v>16</v>
      </c>
      <c r="C25" s="25">
        <v>1</v>
      </c>
      <c r="D25" s="25">
        <v>1</v>
      </c>
      <c r="E25" s="25">
        <v>0</v>
      </c>
      <c r="F25" s="25">
        <v>0</v>
      </c>
      <c r="G25" s="25">
        <v>0</v>
      </c>
      <c r="H25" s="25">
        <v>0</v>
      </c>
      <c r="I25" s="25">
        <v>3</v>
      </c>
      <c r="J25" s="25">
        <v>0</v>
      </c>
      <c r="K25" s="25">
        <v>3</v>
      </c>
      <c r="L25" s="25">
        <v>0</v>
      </c>
      <c r="M25" s="25">
        <v>0</v>
      </c>
      <c r="N25" s="25">
        <v>0</v>
      </c>
    </row>
    <row r="26" spans="2:14" ht="20.100000000000001" customHeight="1" thickBot="1" x14ac:dyDescent="0.25">
      <c r="B26" s="7" t="s">
        <v>17</v>
      </c>
      <c r="C26" s="25">
        <v>1</v>
      </c>
      <c r="D26" s="25">
        <v>1</v>
      </c>
      <c r="E26" s="25">
        <v>0</v>
      </c>
      <c r="F26" s="25">
        <v>0</v>
      </c>
      <c r="G26" s="25">
        <v>0</v>
      </c>
      <c r="H26" s="25">
        <v>0</v>
      </c>
      <c r="I26" s="25">
        <v>4</v>
      </c>
      <c r="J26" s="25">
        <v>4</v>
      </c>
      <c r="K26" s="25">
        <v>0</v>
      </c>
      <c r="L26" s="25">
        <v>0</v>
      </c>
      <c r="M26" s="25">
        <v>0</v>
      </c>
      <c r="N26" s="25">
        <v>0</v>
      </c>
    </row>
    <row r="27" spans="2:14" ht="20.100000000000001" customHeight="1" thickBot="1" x14ac:dyDescent="0.25">
      <c r="B27" s="8" t="s">
        <v>18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</row>
    <row r="28" spans="2:14" ht="20.100000000000001" customHeight="1" thickBot="1" x14ac:dyDescent="0.25">
      <c r="B28" s="9" t="s">
        <v>19</v>
      </c>
      <c r="C28" s="13">
        <f>SUM(C11:C27)</f>
        <v>38</v>
      </c>
      <c r="D28" s="13">
        <f t="shared" ref="D28:N28" si="0">SUM(D11:D27)</f>
        <v>32</v>
      </c>
      <c r="E28" s="13">
        <f t="shared" si="0"/>
        <v>6</v>
      </c>
      <c r="F28" s="13">
        <f t="shared" si="0"/>
        <v>5</v>
      </c>
      <c r="G28" s="13">
        <f t="shared" si="0"/>
        <v>4</v>
      </c>
      <c r="H28" s="13">
        <f t="shared" si="0"/>
        <v>1</v>
      </c>
      <c r="I28" s="13">
        <f t="shared" si="0"/>
        <v>68</v>
      </c>
      <c r="J28" s="13">
        <f t="shared" si="0"/>
        <v>53</v>
      </c>
      <c r="K28" s="13">
        <f t="shared" si="0"/>
        <v>15</v>
      </c>
      <c r="L28" s="13">
        <f t="shared" si="0"/>
        <v>1</v>
      </c>
      <c r="M28" s="13">
        <f t="shared" si="0"/>
        <v>1</v>
      </c>
      <c r="N28" s="13">
        <f t="shared" si="0"/>
        <v>0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2" spans="2:14" ht="62.25" customHeight="1" thickBot="1" x14ac:dyDescent="0.25">
      <c r="C32" s="29" t="s">
        <v>118</v>
      </c>
      <c r="D32" s="30"/>
      <c r="E32" s="30"/>
      <c r="F32" s="29" t="s">
        <v>119</v>
      </c>
      <c r="G32" s="30"/>
      <c r="H32" s="30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1">IF(C11=0,"-",IF(I11=0,"-",(I11-C11)/C11))</f>
        <v>0.33333333333333331</v>
      </c>
      <c r="D34" s="15">
        <f t="shared" si="1"/>
        <v>0.375</v>
      </c>
      <c r="E34" s="15">
        <f t="shared" si="1"/>
        <v>0</v>
      </c>
      <c r="F34" s="15" t="str">
        <f t="shared" si="1"/>
        <v>-</v>
      </c>
      <c r="G34" s="15" t="str">
        <f t="shared" si="1"/>
        <v>-</v>
      </c>
      <c r="H34" s="15" t="str">
        <f t="shared" si="1"/>
        <v>-</v>
      </c>
    </row>
    <row r="35" spans="2:8" ht="20.100000000000001" customHeight="1" thickBot="1" x14ac:dyDescent="0.25">
      <c r="B35" s="6" t="s">
        <v>3</v>
      </c>
      <c r="C35" s="15" t="str">
        <f t="shared" si="1"/>
        <v>-</v>
      </c>
      <c r="D35" s="15" t="str">
        <f t="shared" si="1"/>
        <v>-</v>
      </c>
      <c r="E35" s="15" t="str">
        <f t="shared" si="1"/>
        <v>-</v>
      </c>
      <c r="F35" s="15" t="str">
        <f t="shared" si="1"/>
        <v>-</v>
      </c>
      <c r="G35" s="15" t="str">
        <f t="shared" si="1"/>
        <v>-</v>
      </c>
      <c r="H35" s="15" t="str">
        <f t="shared" si="1"/>
        <v>-</v>
      </c>
    </row>
    <row r="36" spans="2:8" ht="20.100000000000001" customHeight="1" thickBot="1" x14ac:dyDescent="0.25">
      <c r="B36" s="6" t="s">
        <v>4</v>
      </c>
      <c r="C36" s="15" t="str">
        <f t="shared" si="1"/>
        <v>-</v>
      </c>
      <c r="D36" s="15" t="str">
        <f t="shared" si="1"/>
        <v>-</v>
      </c>
      <c r="E36" s="15" t="str">
        <f t="shared" si="1"/>
        <v>-</v>
      </c>
      <c r="F36" s="15" t="str">
        <f t="shared" si="1"/>
        <v>-</v>
      </c>
      <c r="G36" s="15" t="str">
        <f t="shared" si="1"/>
        <v>-</v>
      </c>
      <c r="H36" s="15" t="str">
        <f t="shared" si="1"/>
        <v>-</v>
      </c>
    </row>
    <row r="37" spans="2:8" ht="20.100000000000001" customHeight="1" thickBot="1" x14ac:dyDescent="0.25">
      <c r="B37" s="6" t="s">
        <v>5</v>
      </c>
      <c r="C37" s="15">
        <f t="shared" si="1"/>
        <v>0.5</v>
      </c>
      <c r="D37" s="15">
        <f t="shared" si="1"/>
        <v>-0.5</v>
      </c>
      <c r="E37" s="15" t="str">
        <f t="shared" si="1"/>
        <v>-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</row>
    <row r="38" spans="2:8" ht="20.100000000000001" customHeight="1" thickBot="1" x14ac:dyDescent="0.25">
      <c r="B38" s="6" t="s">
        <v>6</v>
      </c>
      <c r="C38" s="15">
        <f t="shared" si="1"/>
        <v>1.8</v>
      </c>
      <c r="D38" s="15">
        <f t="shared" si="1"/>
        <v>1.2</v>
      </c>
      <c r="E38" s="15" t="str">
        <f t="shared" si="1"/>
        <v>-</v>
      </c>
      <c r="F38" s="15" t="str">
        <f t="shared" si="1"/>
        <v>-</v>
      </c>
      <c r="G38" s="15" t="str">
        <f t="shared" si="1"/>
        <v>-</v>
      </c>
      <c r="H38" s="15" t="str">
        <f t="shared" si="1"/>
        <v>-</v>
      </c>
    </row>
    <row r="39" spans="2:8" ht="20.100000000000001" customHeight="1" thickBot="1" x14ac:dyDescent="0.25">
      <c r="B39" s="6" t="s">
        <v>7</v>
      </c>
      <c r="C39" s="15" t="str">
        <f t="shared" si="1"/>
        <v>-</v>
      </c>
      <c r="D39" s="15" t="str">
        <f t="shared" si="1"/>
        <v>-</v>
      </c>
      <c r="E39" s="15" t="str">
        <f t="shared" si="1"/>
        <v>-</v>
      </c>
      <c r="F39" s="15" t="str">
        <f t="shared" si="1"/>
        <v>-</v>
      </c>
      <c r="G39" s="15" t="str">
        <f t="shared" si="1"/>
        <v>-</v>
      </c>
      <c r="H39" s="15" t="str">
        <f t="shared" si="1"/>
        <v>-</v>
      </c>
    </row>
    <row r="40" spans="2:8" ht="20.100000000000001" customHeight="1" thickBot="1" x14ac:dyDescent="0.25">
      <c r="B40" s="6" t="s">
        <v>8</v>
      </c>
      <c r="C40" s="15" t="str">
        <f t="shared" si="1"/>
        <v>-</v>
      </c>
      <c r="D40" s="15" t="str">
        <f t="shared" si="1"/>
        <v>-</v>
      </c>
      <c r="E40" s="15" t="str">
        <f t="shared" si="1"/>
        <v>-</v>
      </c>
      <c r="F40" s="15" t="str">
        <f t="shared" si="1"/>
        <v>-</v>
      </c>
      <c r="G40" s="15" t="str">
        <f t="shared" si="1"/>
        <v>-</v>
      </c>
      <c r="H40" s="15" t="str">
        <f t="shared" si="1"/>
        <v>-</v>
      </c>
    </row>
    <row r="41" spans="2:8" ht="20.100000000000001" customHeight="1" thickBot="1" x14ac:dyDescent="0.25">
      <c r="B41" s="6" t="s">
        <v>9</v>
      </c>
      <c r="C41" s="15">
        <f t="shared" si="1"/>
        <v>3</v>
      </c>
      <c r="D41" s="15">
        <f t="shared" si="1"/>
        <v>2</v>
      </c>
      <c r="E41" s="15" t="str">
        <f t="shared" si="1"/>
        <v>-</v>
      </c>
      <c r="F41" s="15" t="str">
        <f t="shared" si="1"/>
        <v>-</v>
      </c>
      <c r="G41" s="15" t="str">
        <f t="shared" si="1"/>
        <v>-</v>
      </c>
      <c r="H41" s="15" t="str">
        <f t="shared" si="1"/>
        <v>-</v>
      </c>
    </row>
    <row r="42" spans="2:8" ht="20.100000000000001" customHeight="1" thickBot="1" x14ac:dyDescent="0.25">
      <c r="B42" s="6" t="s">
        <v>10</v>
      </c>
      <c r="C42" s="15">
        <f t="shared" si="1"/>
        <v>-0.2</v>
      </c>
      <c r="D42" s="15">
        <f t="shared" si="1"/>
        <v>3</v>
      </c>
      <c r="E42" s="15" t="str">
        <f t="shared" si="1"/>
        <v>-</v>
      </c>
      <c r="F42" s="15" t="str">
        <f t="shared" si="1"/>
        <v>-</v>
      </c>
      <c r="G42" s="15" t="str">
        <f t="shared" si="1"/>
        <v>-</v>
      </c>
      <c r="H42" s="15" t="str">
        <f t="shared" si="1"/>
        <v>-</v>
      </c>
    </row>
    <row r="43" spans="2:8" ht="20.100000000000001" customHeight="1" thickBot="1" x14ac:dyDescent="0.25">
      <c r="B43" s="6" t="s">
        <v>11</v>
      </c>
      <c r="C43" s="15">
        <f t="shared" si="1"/>
        <v>0</v>
      </c>
      <c r="D43" s="15">
        <f t="shared" si="1"/>
        <v>0</v>
      </c>
      <c r="E43" s="15">
        <f t="shared" si="1"/>
        <v>0</v>
      </c>
      <c r="F43" s="15" t="str">
        <f t="shared" si="1"/>
        <v>-</v>
      </c>
      <c r="G43" s="15" t="str">
        <f t="shared" si="1"/>
        <v>-</v>
      </c>
      <c r="H43" s="15" t="str">
        <f t="shared" si="1"/>
        <v>-</v>
      </c>
    </row>
    <row r="44" spans="2:8" ht="20.100000000000001" customHeight="1" thickBot="1" x14ac:dyDescent="0.25">
      <c r="B44" s="6" t="s">
        <v>12</v>
      </c>
      <c r="C44" s="15" t="str">
        <f t="shared" si="1"/>
        <v>-</v>
      </c>
      <c r="D44" s="15" t="str">
        <f t="shared" si="1"/>
        <v>-</v>
      </c>
      <c r="E44" s="15" t="str">
        <f t="shared" si="1"/>
        <v>-</v>
      </c>
      <c r="F44" s="15" t="str">
        <f t="shared" si="1"/>
        <v>-</v>
      </c>
      <c r="G44" s="15" t="str">
        <f t="shared" si="1"/>
        <v>-</v>
      </c>
      <c r="H44" s="15" t="str">
        <f t="shared" si="1"/>
        <v>-</v>
      </c>
    </row>
    <row r="45" spans="2:8" ht="20.100000000000001" customHeight="1" thickBot="1" x14ac:dyDescent="0.25">
      <c r="B45" s="6" t="s">
        <v>13</v>
      </c>
      <c r="C45" s="15" t="str">
        <f t="shared" si="1"/>
        <v>-</v>
      </c>
      <c r="D45" s="15" t="str">
        <f t="shared" si="1"/>
        <v>-</v>
      </c>
      <c r="E45" s="15" t="str">
        <f t="shared" si="1"/>
        <v>-</v>
      </c>
      <c r="F45" s="15" t="str">
        <f t="shared" si="1"/>
        <v>-</v>
      </c>
      <c r="G45" s="15" t="str">
        <f t="shared" si="1"/>
        <v>-</v>
      </c>
      <c r="H45" s="15" t="str">
        <f t="shared" si="1"/>
        <v>-</v>
      </c>
    </row>
    <row r="46" spans="2:8" ht="20.100000000000001" customHeight="1" thickBot="1" x14ac:dyDescent="0.25">
      <c r="B46" s="6" t="s">
        <v>14</v>
      </c>
      <c r="C46" s="15">
        <f t="shared" si="1"/>
        <v>0</v>
      </c>
      <c r="D46" s="15">
        <f t="shared" si="1"/>
        <v>-0.5</v>
      </c>
      <c r="E46" s="15" t="str">
        <f t="shared" si="1"/>
        <v>-</v>
      </c>
      <c r="F46" s="15" t="str">
        <f t="shared" si="1"/>
        <v>-</v>
      </c>
      <c r="G46" s="15" t="str">
        <f t="shared" si="1"/>
        <v>-</v>
      </c>
      <c r="H46" s="15" t="str">
        <f t="shared" si="1"/>
        <v>-</v>
      </c>
    </row>
    <row r="47" spans="2:8" ht="20.100000000000001" customHeight="1" thickBot="1" x14ac:dyDescent="0.25">
      <c r="B47" s="6" t="s">
        <v>15</v>
      </c>
      <c r="C47" s="15">
        <f t="shared" si="1"/>
        <v>0.66666666666666663</v>
      </c>
      <c r="D47" s="15">
        <f t="shared" si="1"/>
        <v>0.66666666666666663</v>
      </c>
      <c r="E47" s="15" t="str">
        <f t="shared" si="1"/>
        <v>-</v>
      </c>
      <c r="F47" s="15" t="str">
        <f t="shared" si="1"/>
        <v>-</v>
      </c>
      <c r="G47" s="15" t="str">
        <f t="shared" si="1"/>
        <v>-</v>
      </c>
      <c r="H47" s="15" t="str">
        <f t="shared" si="1"/>
        <v>-</v>
      </c>
    </row>
    <row r="48" spans="2:8" ht="20.100000000000001" customHeight="1" thickBot="1" x14ac:dyDescent="0.25">
      <c r="B48" s="6" t="s">
        <v>16</v>
      </c>
      <c r="C48" s="15">
        <f t="shared" si="1"/>
        <v>2</v>
      </c>
      <c r="D48" s="15" t="str">
        <f t="shared" si="1"/>
        <v>-</v>
      </c>
      <c r="E48" s="15" t="str">
        <f t="shared" si="1"/>
        <v>-</v>
      </c>
      <c r="F48" s="15" t="str">
        <f t="shared" si="1"/>
        <v>-</v>
      </c>
      <c r="G48" s="15" t="str">
        <f t="shared" si="1"/>
        <v>-</v>
      </c>
      <c r="H48" s="15" t="str">
        <f t="shared" si="1"/>
        <v>-</v>
      </c>
    </row>
    <row r="49" spans="2:8" ht="20.100000000000001" customHeight="1" thickBot="1" x14ac:dyDescent="0.25">
      <c r="B49" s="7" t="s">
        <v>17</v>
      </c>
      <c r="C49" s="15">
        <f t="shared" si="1"/>
        <v>3</v>
      </c>
      <c r="D49" s="15">
        <f t="shared" si="1"/>
        <v>3</v>
      </c>
      <c r="E49" s="15" t="str">
        <f t="shared" si="1"/>
        <v>-</v>
      </c>
      <c r="F49" s="15" t="str">
        <f t="shared" si="1"/>
        <v>-</v>
      </c>
      <c r="G49" s="15" t="str">
        <f t="shared" si="1"/>
        <v>-</v>
      </c>
      <c r="H49" s="15" t="str">
        <f t="shared" si="1"/>
        <v>-</v>
      </c>
    </row>
    <row r="50" spans="2:8" ht="20.100000000000001" customHeight="1" thickBot="1" x14ac:dyDescent="0.25">
      <c r="B50" s="8" t="s">
        <v>18</v>
      </c>
      <c r="C50" s="15" t="str">
        <f t="shared" ref="C50:H51" si="2">IF(C27=0,"-",IF(I27=0,"-",(I27-C27)/C27))</f>
        <v>-</v>
      </c>
      <c r="D50" s="15" t="str">
        <f t="shared" si="2"/>
        <v>-</v>
      </c>
      <c r="E50" s="15" t="str">
        <f t="shared" si="2"/>
        <v>-</v>
      </c>
      <c r="F50" s="15" t="str">
        <f t="shared" si="2"/>
        <v>-</v>
      </c>
      <c r="G50" s="15" t="str">
        <f t="shared" si="2"/>
        <v>-</v>
      </c>
      <c r="H50" s="15" t="str">
        <f t="shared" si="2"/>
        <v>-</v>
      </c>
    </row>
    <row r="51" spans="2:8" ht="20.100000000000001" customHeight="1" thickBot="1" x14ac:dyDescent="0.25">
      <c r="B51" s="9" t="s">
        <v>19</v>
      </c>
      <c r="C51" s="16">
        <f t="shared" si="2"/>
        <v>0.78947368421052633</v>
      </c>
      <c r="D51" s="16">
        <f t="shared" si="2"/>
        <v>0.65625</v>
      </c>
      <c r="E51" s="16">
        <f t="shared" si="2"/>
        <v>1.5</v>
      </c>
      <c r="F51" s="16">
        <f t="shared" si="2"/>
        <v>-0.8</v>
      </c>
      <c r="G51" s="16">
        <f t="shared" si="2"/>
        <v>-0.75</v>
      </c>
      <c r="H51" s="16" t="str">
        <f t="shared" si="2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2019-12-17T12:04:11Z</dcterms:modified>
</cp:coreProperties>
</file>